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FMC.SSC\2021.September\SeptGFSC\"/>
    </mc:Choice>
  </mc:AlternateContent>
  <bookViews>
    <workbookView xWindow="0" yWindow="0" windowWidth="28800" windowHeight="11700" activeTab="1"/>
  </bookViews>
  <sheets>
    <sheet name="Tables5and6" sheetId="2" r:id="rId1"/>
    <sheet name="Table2.back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10" i="3"/>
  <c r="I11" i="3"/>
  <c r="I12" i="3"/>
  <c r="I13" i="3"/>
  <c r="I14" i="3"/>
  <c r="I4" i="3"/>
  <c r="I17" i="3"/>
  <c r="H19" i="3"/>
  <c r="H17" i="3"/>
  <c r="H16" i="3"/>
  <c r="I3" i="3"/>
  <c r="H14" i="3"/>
  <c r="H13" i="3"/>
  <c r="H12" i="3"/>
  <c r="H11" i="3"/>
  <c r="H10" i="3"/>
  <c r="H9" i="3"/>
  <c r="H8" i="3"/>
  <c r="H7" i="3"/>
  <c r="H6" i="3"/>
  <c r="H5" i="3"/>
  <c r="H4" i="3"/>
  <c r="H3" i="3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22" i="2"/>
  <c r="F22" i="2" s="1"/>
  <c r="I16" i="3" l="1"/>
  <c r="I19" i="3" s="1"/>
</calcChain>
</file>

<file path=xl/sharedStrings.xml><?xml version="1.0" encoding="utf-8"?>
<sst xmlns="http://schemas.openxmlformats.org/spreadsheetml/2006/main" count="96" uniqueCount="73">
  <si>
    <t>DMONTH3</t>
  </si>
  <si>
    <t>DMONTH4</t>
  </si>
  <si>
    <t>DMONTH5</t>
  </si>
  <si>
    <t>DMONTH6</t>
  </si>
  <si>
    <t>DMONTH7</t>
  </si>
  <si>
    <t>DMONTH8</t>
  </si>
  <si>
    <t>DMONTH9</t>
  </si>
  <si>
    <t>DMONTH10</t>
  </si>
  <si>
    <t>DMONTH11</t>
  </si>
  <si>
    <t>DMONTH12</t>
  </si>
  <si>
    <t>Nzero</t>
  </si>
  <si>
    <t>Npos</t>
  </si>
  <si>
    <t>total</t>
  </si>
  <si>
    <t>%F0</t>
  </si>
  <si>
    <t>mean</t>
  </si>
  <si>
    <t>sd</t>
  </si>
  <si>
    <t>cv</t>
  </si>
  <si>
    <t>n</t>
  </si>
  <si>
    <t>Coefficients:</t>
  </si>
  <si>
    <t>Estimate</t>
  </si>
  <si>
    <t>Std.Error</t>
  </si>
  <si>
    <t>tvalue</t>
  </si>
  <si>
    <t>Pr(&gt;|t|)</t>
  </si>
  <si>
    <t>(Intercept)</t>
  </si>
  <si>
    <t>&lt;2e-16</t>
  </si>
  <si>
    <t>DYEAR2003</t>
  </si>
  <si>
    <t>DYEAR2004</t>
  </si>
  <si>
    <t>DYEAR2005</t>
  </si>
  <si>
    <t>DYEAR2006</t>
  </si>
  <si>
    <t>DYEAR2007</t>
  </si>
  <si>
    <t>DYEAR2008</t>
  </si>
  <si>
    <t>DYEAR2009</t>
  </si>
  <si>
    <t>DYEAR2010</t>
  </si>
  <si>
    <t>DYEAR2011</t>
  </si>
  <si>
    <t>DYEAR2012</t>
  </si>
  <si>
    <t>DYEAR2013</t>
  </si>
  <si>
    <t>DYEAR2014</t>
  </si>
  <si>
    <t>DYEAR2015</t>
  </si>
  <si>
    <t>DYEAR2016</t>
  </si>
  <si>
    <t>DYEAR2017</t>
  </si>
  <si>
    <t>DYEAR2018</t>
  </si>
  <si>
    <t>DYEAR2019</t>
  </si>
  <si>
    <t>North_45_deg_46_minSouth</t>
  </si>
  <si>
    <t>DMONTH2</t>
  </si>
  <si>
    <t>poly(AVG_DEPTH,degree=8)1</t>
  </si>
  <si>
    <t>poly(AVG_DEPTH,degree=8)2</t>
  </si>
  <si>
    <t>poly(AVG_DEPTH,degree=8)3</t>
  </si>
  <si>
    <t>poly(AVG_DEPTH,degree=8)4</t>
  </si>
  <si>
    <t>poly(AVG_DEPTH,degree=8)5</t>
  </si>
  <si>
    <t>poly(AVG_DEPTH,degree=8)6</t>
  </si>
  <si>
    <t>poly(AVG_DEPTH,degree=8)7</t>
  </si>
  <si>
    <t>poly(AVG_DEPTH,degree=8)8</t>
  </si>
  <si>
    <t>North_45_deg_46_minSouth:DMONTH2</t>
  </si>
  <si>
    <t>North_45_deg_46_minSouth:DMONTH3</t>
  </si>
  <si>
    <t>North_45_deg_46_minSouth:DMONTH4</t>
  </si>
  <si>
    <t>North_45_deg_46_minSouth:DMONTH5</t>
  </si>
  <si>
    <t>North_45_deg_46_minSouth:DMONTH6</t>
  </si>
  <si>
    <t>North_45_deg_46_minSouth:DMONTH7</t>
  </si>
  <si>
    <t>North_45_deg_46_minSouth:DMONTH8</t>
  </si>
  <si>
    <t>North_45_deg_46_minSouth:DMONTH9</t>
  </si>
  <si>
    <t>North_45_deg_46_minSouth:DMONTH10</t>
  </si>
  <si>
    <t>North_45_deg_46_minSouth:DMONTH11</t>
  </si>
  <si>
    <t>North_45_deg_46_minSouth:DMONTH12</t>
  </si>
  <si>
    <t>Reference area values</t>
  </si>
  <si>
    <t>North Area values</t>
  </si>
  <si>
    <t>Month</t>
  </si>
  <si>
    <t>averageMay-Sept</t>
  </si>
  <si>
    <t>averageOct-April</t>
  </si>
  <si>
    <t>ratio survey/nonsurvey</t>
  </si>
  <si>
    <t>Table 7 values</t>
  </si>
  <si>
    <t>Table 6 values</t>
  </si>
  <si>
    <t>Mean (table 7)</t>
  </si>
  <si>
    <t>Pikitch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</si>
</sst>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Raw data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Tables5and6!$F$21</c:f>
              <c:strCache>
                <c:ptCount val="1"/>
                <c:pt idx="0">
                  <c:v>%F0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Tables5and6!$B$22:$B$33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Tables5and6!$F$22:$F$33</c:f>
              <c:numCache>
                <c:formatCode>General</c:formatCode>
                <c:ptCount val="12"/>
                <c:pt idx="0">
                  <c:v>0.64562787639710717</c:v>
                </c:pt>
                <c:pt idx="1">
                  <c:v>0.53736799350121855</c:v>
                </c:pt>
                <c:pt idx="2">
                  <c:v>0.39919738092723622</c:v>
                </c:pt>
                <c:pt idx="3">
                  <c:v>0.40684629398791833</c:v>
                </c:pt>
                <c:pt idx="4">
                  <c:v>0.35647418667160996</c:v>
                </c:pt>
                <c:pt idx="5">
                  <c:v>0.35657449771235328</c:v>
                </c:pt>
                <c:pt idx="6">
                  <c:v>0.37161639597834495</c:v>
                </c:pt>
                <c:pt idx="7">
                  <c:v>0.36524559777571824</c:v>
                </c:pt>
                <c:pt idx="8">
                  <c:v>0.42528610354223434</c:v>
                </c:pt>
                <c:pt idx="9">
                  <c:v>0.43503176778372993</c:v>
                </c:pt>
                <c:pt idx="10">
                  <c:v>0.58932422717469446</c:v>
                </c:pt>
                <c:pt idx="11">
                  <c:v>0.65145945945945949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70-49CA-8428-B5F58F06F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138639"/>
        <c:axId val="1275141551"/>
      </c:scatterChart>
      <c:scatterChart>
        <c:scatterStyle val="lineMarker"/>
        <c:varyColors val="0"/>
        <c:ser>
          <c:idx val="1"/>
          <c:order val="1"/>
          <c:tx>
            <c:strRef>
              <c:f>Tables5and6!$G$21</c:f>
              <c:strCache>
                <c:ptCount val="1"/>
                <c:pt idx="0">
                  <c:v>Mean (table 7)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Tables5and6!$B$22:$B$33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Tables5and6!$G$22:$G$33</c:f>
              <c:numCache>
                <c:formatCode>General</c:formatCode>
                <c:ptCount val="12"/>
                <c:pt idx="0">
                  <c:v>3.483E-2</c:v>
                </c:pt>
                <c:pt idx="1">
                  <c:v>1.8759999999999999E-2</c:v>
                </c:pt>
                <c:pt idx="2">
                  <c:v>7.7099999999999998E-3</c:v>
                </c:pt>
                <c:pt idx="3">
                  <c:v>1.149E-2</c:v>
                </c:pt>
                <c:pt idx="4">
                  <c:v>5.5999999999999999E-3</c:v>
                </c:pt>
                <c:pt idx="5">
                  <c:v>1.3089999999999999E-2</c:v>
                </c:pt>
                <c:pt idx="6">
                  <c:v>1.376E-2</c:v>
                </c:pt>
                <c:pt idx="7">
                  <c:v>1.0699999999999999E-2</c:v>
                </c:pt>
                <c:pt idx="8">
                  <c:v>1.8110000000000001E-2</c:v>
                </c:pt>
                <c:pt idx="9">
                  <c:v>1.3480000000000001E-2</c:v>
                </c:pt>
                <c:pt idx="10">
                  <c:v>1.8429999999999998E-2</c:v>
                </c:pt>
                <c:pt idx="11">
                  <c:v>1.9959999999999999E-2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70-49CA-8428-B5F58F06F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167599"/>
        <c:axId val="759176751"/>
      </c:scatterChart>
      <c:valAx>
        <c:axId val="1275138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141551"/>
        <c:crosses val="autoZero"/>
        <c:crossBetween val="midCat"/>
      </c:valAx>
      <c:valAx>
        <c:axId val="1275141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138639"/>
        <c:crosses val="autoZero"/>
        <c:crossBetween val="midCat"/>
      </c:valAx>
      <c:valAx>
        <c:axId val="75917675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167599"/>
        <c:crosses val="max"/>
        <c:crossBetween val="midCat"/>
      </c:valAx>
      <c:valAx>
        <c:axId val="7591675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9176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Back-transformed</a:t>
            </a:r>
            <a:r>
              <a:rPr lang="en-US" baseline="0"/>
              <a:t> month effects from Table 2</a:t>
            </a:r>
            <a:endParaRPr lang="en-US"/>
          </a:p>
        </c:rich>
      </c:tx>
      <c:layout>
        <c:manualLayout>
          <c:xMode val="edge"/>
          <c:yMode val="edge"/>
          <c:x val="0.1904583703312672"/>
          <c:y val="4.3596730245231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Table2.back!$H$2</c:f>
              <c:strCache>
                <c:ptCount val="1"/>
                <c:pt idx="0">
                  <c:v>Reference area values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Table2.back!$G$3:$G$14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Table2.back!$H$3:$H$14</c:f>
              <c:numCache>
                <c:formatCode>General</c:formatCode>
                <c:ptCount val="12"/>
                <c:pt idx="0">
                  <c:v>7.3249436714580734E-5</c:v>
                </c:pt>
                <c:pt idx="1">
                  <c:v>1.4613131729069546E-5</c:v>
                </c:pt>
                <c:pt idx="2">
                  <c:v>2.3800239673892001E-6</c:v>
                </c:pt>
                <c:pt idx="3">
                  <c:v>1.6187440292493114E-6</c:v>
                </c:pt>
                <c:pt idx="4">
                  <c:v>7.6473619402361966E-8</c:v>
                </c:pt>
                <c:pt idx="5">
                  <c:v>5.8450242511209121E-8</c:v>
                </c:pt>
                <c:pt idx="6">
                  <c:v>1.4017979335720236E-7</c:v>
                </c:pt>
                <c:pt idx="7">
                  <c:v>1.9431602663432796E-7</c:v>
                </c:pt>
                <c:pt idx="8">
                  <c:v>7.4861942528567979E-6</c:v>
                </c:pt>
                <c:pt idx="9">
                  <c:v>5.9025859881680874E-6</c:v>
                </c:pt>
                <c:pt idx="10">
                  <c:v>1.3196353718215031E-5</c:v>
                </c:pt>
                <c:pt idx="11">
                  <c:v>2.8425327410349747E-5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8F-4AB2-8271-8AC107DB0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072623"/>
        <c:axId val="1275072207"/>
      </c:scatterChart>
      <c:scatterChart>
        <c:scatterStyle val="lineMarker"/>
        <c:varyColors val="0"/>
        <c:ser>
          <c:idx val="1"/>
          <c:order val="1"/>
          <c:tx>
            <c:strRef>
              <c:f>Table2.back!$I$2</c:f>
              <c:strCache>
                <c:ptCount val="1"/>
                <c:pt idx="0">
                  <c:v>North Area values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Table2.back!$G$3:$G$14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Table2.back!$I$3:$I$14</c:f>
              <c:numCache>
                <c:formatCode>General</c:formatCode>
                <c:ptCount val="12"/>
                <c:pt idx="0">
                  <c:v>5.2952519363266194E-6</c:v>
                </c:pt>
                <c:pt idx="1">
                  <c:v>5.7124365615430526E-7</c:v>
                </c:pt>
                <c:pt idx="2">
                  <c:v>5.1324890885291542E-8</c:v>
                </c:pt>
                <c:pt idx="3">
                  <c:v>1.8718191096993482E-8</c:v>
                </c:pt>
                <c:pt idx="4">
                  <c:v>1.2274400543725932E-8</c:v>
                </c:pt>
                <c:pt idx="5">
                  <c:v>2.736147048060934E-8</c:v>
                </c:pt>
                <c:pt idx="6">
                  <c:v>1.9036645591903331E-8</c:v>
                </c:pt>
                <c:pt idx="7">
                  <c:v>1.2737187150431065E-8</c:v>
                </c:pt>
                <c:pt idx="8">
                  <c:v>1.1779442332957016E-8</c:v>
                </c:pt>
                <c:pt idx="9">
                  <c:v>5.7917862146745161E-8</c:v>
                </c:pt>
                <c:pt idx="10">
                  <c:v>2.0626685517830753E-6</c:v>
                </c:pt>
                <c:pt idx="11">
                  <c:v>3.4622219255026762E-6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8F-4AB2-8271-8AC107DB0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083439"/>
        <c:axId val="1288081359"/>
      </c:scatterChart>
      <c:valAx>
        <c:axId val="1275072623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072207"/>
        <c:crosses val="autoZero"/>
        <c:crossBetween val="midCat"/>
        <c:majorUnit val="1"/>
      </c:valAx>
      <c:valAx>
        <c:axId val="127507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072623"/>
        <c:crosses val="autoZero"/>
        <c:crossBetween val="midCat"/>
      </c:valAx>
      <c:valAx>
        <c:axId val="12880813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083439"/>
        <c:crosses val="max"/>
        <c:crossBetween val="midCat"/>
      </c:valAx>
      <c:valAx>
        <c:axId val="1288083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80813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Southern area month effects relative to Pikitch data </a:t>
            </a:r>
          </a:p>
        </c:rich>
      </c:tx>
      <c:layout>
        <c:manualLayout>
          <c:xMode val="edge"/>
          <c:yMode val="edge"/>
          <c:x val="0.1904583703312672"/>
          <c:y val="4.3596730245231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Table2.back!$H$2</c:f>
              <c:strCache>
                <c:ptCount val="1"/>
                <c:pt idx="0">
                  <c:v>Reference area values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Table2.back!$G$3:$G$14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Table2.back!$H$3:$H$14</c:f>
              <c:numCache>
                <c:formatCode>General</c:formatCode>
                <c:ptCount val="12"/>
                <c:pt idx="0">
                  <c:v>7.3249436714580734E-5</c:v>
                </c:pt>
                <c:pt idx="1">
                  <c:v>1.4613131729069546E-5</c:v>
                </c:pt>
                <c:pt idx="2">
                  <c:v>2.3800239673892001E-6</c:v>
                </c:pt>
                <c:pt idx="3">
                  <c:v>1.6187440292493114E-6</c:v>
                </c:pt>
                <c:pt idx="4">
                  <c:v>7.6473619402361966E-8</c:v>
                </c:pt>
                <c:pt idx="5">
                  <c:v>5.8450242511209121E-8</c:v>
                </c:pt>
                <c:pt idx="6">
                  <c:v>1.4017979335720236E-7</c:v>
                </c:pt>
                <c:pt idx="7">
                  <c:v>1.9431602663432796E-7</c:v>
                </c:pt>
                <c:pt idx="8">
                  <c:v>7.4861942528567979E-6</c:v>
                </c:pt>
                <c:pt idx="9">
                  <c:v>5.9025859881680874E-6</c:v>
                </c:pt>
                <c:pt idx="10">
                  <c:v>1.3196353718215031E-5</c:v>
                </c:pt>
                <c:pt idx="11">
                  <c:v>2.8425327410349747E-5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D0-4165-8699-69B2A99F7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072623"/>
        <c:axId val="1275072207"/>
      </c:scatterChart>
      <c:scatterChart>
        <c:scatterStyle val="lineMarker"/>
        <c:varyColors val="0"/>
        <c:ser>
          <c:idx val="1"/>
          <c:order val="1"/>
          <c:tx>
            <c:strRef>
              <c:f>Table2.back!$J$2</c:f>
              <c:strCache>
                <c:ptCount val="1"/>
                <c:pt idx="0">
                  <c:v>Pikitch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Table2.back!$G$3:$G$14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Table2.back!$J$3:$J$14</c:f>
              <c:numCache>
                <c:formatCode>General</c:formatCode>
                <c:ptCount val="12"/>
                <c:pt idx="0">
                  <c:v>49.287509399999998</c:v>
                </c:pt>
                <c:pt idx="1">
                  <c:v>47.665572599999997</c:v>
                </c:pt>
                <c:pt idx="2">
                  <c:v>12.139396700000001</c:v>
                </c:pt>
                <c:pt idx="3">
                  <c:v>4.5048715000000001</c:v>
                </c:pt>
                <c:pt idx="4">
                  <c:v>2.3235028999999998</c:v>
                </c:pt>
                <c:pt idx="5">
                  <c:v>0.49292570000000002</c:v>
                </c:pt>
                <c:pt idx="6">
                  <c:v>1.4085273</c:v>
                </c:pt>
                <c:pt idx="7">
                  <c:v>0.62802519999999995</c:v>
                </c:pt>
                <c:pt idx="8">
                  <c:v>1.8484305000000001</c:v>
                </c:pt>
                <c:pt idx="9">
                  <c:v>34.038862299999998</c:v>
                </c:pt>
                <c:pt idx="10">
                  <c:v>69.405273899999997</c:v>
                </c:pt>
                <c:pt idx="11">
                  <c:v>104.88287769999999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D0-4165-8699-69B2A99F7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083439"/>
        <c:axId val="1288081359"/>
      </c:scatterChart>
      <c:valAx>
        <c:axId val="1275072623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072207"/>
        <c:crosses val="autoZero"/>
        <c:crossBetween val="midCat"/>
        <c:majorUnit val="1"/>
      </c:valAx>
      <c:valAx>
        <c:axId val="127507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072623"/>
        <c:crosses val="autoZero"/>
        <c:crossBetween val="midCat"/>
      </c:valAx>
      <c:valAx>
        <c:axId val="12880813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083439"/>
        <c:crosses val="max"/>
        <c:crossBetween val="midCat"/>
      </c:valAx>
      <c:valAx>
        <c:axId val="1288083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80813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90486</xdr:colOff>
      <xdr:row>8</xdr:row>
      <xdr:rowOff>85724</xdr:rowOff>
    </xdr:from>
    <xdr:to>
      <xdr:col>16</xdr:col>
      <xdr:colOff>571499</xdr:colOff>
      <xdr:row>25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128587</xdr:colOff>
      <xdr:row>2</xdr:row>
      <xdr:rowOff>104774</xdr:rowOff>
    </xdr:from>
    <xdr:to>
      <xdr:col>18</xdr:col>
      <xdr:colOff>219075</xdr:colOff>
      <xdr:row>20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104775</xdr:colOff>
      <xdr:row>21</xdr:row>
      <xdr:rowOff>47625</xdr:rowOff>
    </xdr:from>
    <xdr:to>
      <xdr:col>18</xdr:col>
      <xdr:colOff>195263</xdr:colOff>
      <xdr:row>39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3"/>
  <sheetViews>
    <sheetView workbookViewId="0">
      <selection activeCell="P4" sqref="P4"/>
    </sheetView>
  </sheetViews>
  <sheetFormatPr defaultRowHeight="15" x14ac:dyDescent="0.25"/>
  <sheetData>
    <row r="3" spans="2:13" x14ac:dyDescent="0.25">
      <c r="B3" t="s">
        <v>69</v>
      </c>
    </row>
    <row r="4" spans="2:13" x14ac:dyDescent="0.25">
      <c r="C4" t="s">
        <v>14</v>
      </c>
      <c r="D4" t="s">
        <v>15</v>
      </c>
      <c r="E4" t="s">
        <v>16</v>
      </c>
      <c r="F4" t="s">
        <v>17</v>
      </c>
    </row>
    <row r="5" spans="2:13" x14ac:dyDescent="0.25">
      <c r="B5">
        <v>1</v>
      </c>
      <c r="C5">
        <v>3.483E-2</v>
      </c>
      <c r="D5">
        <v>0.44989000000000001</v>
      </c>
      <c r="E5" s="1">
        <v>12.92</v>
      </c>
      <c r="F5">
        <v>6084</v>
      </c>
    </row>
    <row r="6" spans="2:13" x14ac:dyDescent="0.25">
      <c r="B6">
        <v>2</v>
      </c>
      <c r="C6">
        <v>1.8759999999999999E-2</v>
      </c>
      <c r="D6">
        <v>0.19375000000000001</v>
      </c>
      <c r="E6" s="1">
        <v>10.33</v>
      </c>
      <c r="F6">
        <v>7386</v>
      </c>
    </row>
    <row r="7" spans="2:13" x14ac:dyDescent="0.25">
      <c r="B7">
        <v>3</v>
      </c>
      <c r="C7">
        <v>7.7099999999999998E-3</v>
      </c>
      <c r="D7">
        <v>0.11642</v>
      </c>
      <c r="E7" s="1">
        <v>15.1</v>
      </c>
      <c r="F7">
        <v>9469</v>
      </c>
      <c r="G7" s="1"/>
      <c r="H7" s="1"/>
      <c r="I7" s="1"/>
      <c r="J7" s="1"/>
      <c r="K7" s="1"/>
      <c r="L7" s="1"/>
      <c r="M7" s="1"/>
    </row>
    <row r="8" spans="2:13" x14ac:dyDescent="0.25">
      <c r="B8">
        <v>4</v>
      </c>
      <c r="C8">
        <v>1.149E-2</v>
      </c>
      <c r="D8">
        <v>0.17213999999999999</v>
      </c>
      <c r="E8" s="1">
        <v>14.98</v>
      </c>
      <c r="F8">
        <v>10429</v>
      </c>
    </row>
    <row r="9" spans="2:13" x14ac:dyDescent="0.25">
      <c r="B9">
        <v>5</v>
      </c>
      <c r="C9">
        <v>5.5999999999999999E-3</v>
      </c>
      <c r="D9">
        <v>8.1269999999999995E-2</v>
      </c>
      <c r="E9" s="1">
        <v>14.51</v>
      </c>
      <c r="F9">
        <v>10789</v>
      </c>
    </row>
    <row r="10" spans="2:13" x14ac:dyDescent="0.25">
      <c r="B10">
        <v>6</v>
      </c>
      <c r="C10">
        <v>1.3089999999999999E-2</v>
      </c>
      <c r="D10">
        <v>0.37376999999999999</v>
      </c>
      <c r="E10" s="1">
        <v>28.55</v>
      </c>
      <c r="F10">
        <v>10054</v>
      </c>
    </row>
    <row r="11" spans="2:13" x14ac:dyDescent="0.25">
      <c r="B11">
        <v>7</v>
      </c>
      <c r="C11">
        <v>1.376E-2</v>
      </c>
      <c r="D11">
        <v>0.25240000000000001</v>
      </c>
      <c r="E11" s="1">
        <v>18.350000000000001</v>
      </c>
      <c r="F11">
        <v>10344</v>
      </c>
    </row>
    <row r="12" spans="2:13" x14ac:dyDescent="0.25">
      <c r="B12">
        <v>8</v>
      </c>
      <c r="C12">
        <v>1.0699999999999999E-2</v>
      </c>
      <c r="D12">
        <v>0.12042</v>
      </c>
      <c r="E12" s="1">
        <v>11.25</v>
      </c>
      <c r="F12">
        <v>10790</v>
      </c>
    </row>
    <row r="13" spans="2:13" x14ac:dyDescent="0.25">
      <c r="B13">
        <v>9</v>
      </c>
      <c r="C13">
        <v>1.8110000000000001E-2</v>
      </c>
      <c r="D13">
        <v>0.21218000000000001</v>
      </c>
      <c r="E13" s="1">
        <v>11.71</v>
      </c>
      <c r="F13">
        <v>9175</v>
      </c>
    </row>
    <row r="14" spans="2:13" x14ac:dyDescent="0.25">
      <c r="B14">
        <v>10</v>
      </c>
      <c r="C14">
        <v>1.3480000000000001E-2</v>
      </c>
      <c r="D14">
        <v>0.14505000000000001</v>
      </c>
      <c r="E14" s="1">
        <v>10.76</v>
      </c>
      <c r="F14">
        <v>8027</v>
      </c>
    </row>
    <row r="15" spans="2:13" x14ac:dyDescent="0.25">
      <c r="B15">
        <v>11</v>
      </c>
      <c r="C15">
        <v>1.8429999999999998E-2</v>
      </c>
      <c r="D15">
        <v>0.1799</v>
      </c>
      <c r="E15" s="1">
        <v>9.76</v>
      </c>
      <c r="F15">
        <v>5564</v>
      </c>
    </row>
    <row r="16" spans="2:13" x14ac:dyDescent="0.25">
      <c r="B16">
        <v>12</v>
      </c>
      <c r="C16">
        <v>1.9959999999999999E-2</v>
      </c>
      <c r="D16">
        <v>0.23515</v>
      </c>
      <c r="E16" s="1">
        <v>11.78</v>
      </c>
      <c r="F16">
        <v>4625</v>
      </c>
    </row>
    <row r="20" spans="2:7" x14ac:dyDescent="0.25">
      <c r="C20" t="s">
        <v>70</v>
      </c>
    </row>
    <row r="21" spans="2:7" x14ac:dyDescent="0.25">
      <c r="C21" t="s">
        <v>10</v>
      </c>
      <c r="D21" t="s">
        <v>11</v>
      </c>
      <c r="E21" t="s">
        <v>12</v>
      </c>
      <c r="F21" t="s">
        <v>13</v>
      </c>
      <c r="G21" t="s">
        <v>71</v>
      </c>
    </row>
    <row r="22" spans="2:7" x14ac:dyDescent="0.25">
      <c r="B22">
        <v>1</v>
      </c>
      <c r="C22">
        <v>2156</v>
      </c>
      <c r="D22">
        <v>3928</v>
      </c>
      <c r="E22">
        <f>SUM(C22:D22)</f>
        <v>6084</v>
      </c>
      <c r="F22">
        <f>D22/E22</f>
        <v>0.64562787639710717</v>
      </c>
      <c r="G22">
        <v>3.483E-2</v>
      </c>
    </row>
    <row r="23" spans="2:7" x14ac:dyDescent="0.25">
      <c r="B23">
        <v>2</v>
      </c>
      <c r="C23">
        <v>3417</v>
      </c>
      <c r="D23">
        <v>3969</v>
      </c>
      <c r="E23">
        <f t="shared" ref="E23:E33" si="0">SUM(C23:D23)</f>
        <v>7386</v>
      </c>
      <c r="F23">
        <f t="shared" ref="F23:F33" si="1">D23/E23</f>
        <v>0.53736799350121855</v>
      </c>
      <c r="G23">
        <v>1.8759999999999999E-2</v>
      </c>
    </row>
    <row r="24" spans="2:7" x14ac:dyDescent="0.25">
      <c r="B24">
        <v>3</v>
      </c>
      <c r="C24">
        <v>5689</v>
      </c>
      <c r="D24">
        <v>3780</v>
      </c>
      <c r="E24">
        <f t="shared" si="0"/>
        <v>9469</v>
      </c>
      <c r="F24">
        <f t="shared" si="1"/>
        <v>0.39919738092723622</v>
      </c>
      <c r="G24">
        <v>7.7099999999999998E-3</v>
      </c>
    </row>
    <row r="25" spans="2:7" x14ac:dyDescent="0.25">
      <c r="B25">
        <v>4</v>
      </c>
      <c r="C25">
        <v>6186</v>
      </c>
      <c r="D25">
        <v>4243</v>
      </c>
      <c r="E25">
        <f t="shared" si="0"/>
        <v>10429</v>
      </c>
      <c r="F25">
        <f t="shared" si="1"/>
        <v>0.40684629398791833</v>
      </c>
      <c r="G25">
        <v>1.149E-2</v>
      </c>
    </row>
    <row r="26" spans="2:7" x14ac:dyDescent="0.25">
      <c r="B26">
        <v>5</v>
      </c>
      <c r="C26">
        <v>6943</v>
      </c>
      <c r="D26">
        <v>3846</v>
      </c>
      <c r="E26">
        <f t="shared" si="0"/>
        <v>10789</v>
      </c>
      <c r="F26">
        <f t="shared" si="1"/>
        <v>0.35647418667160996</v>
      </c>
      <c r="G26">
        <v>5.5999999999999999E-3</v>
      </c>
    </row>
    <row r="27" spans="2:7" x14ac:dyDescent="0.25">
      <c r="B27">
        <v>6</v>
      </c>
      <c r="C27">
        <v>6469</v>
      </c>
      <c r="D27">
        <v>3585</v>
      </c>
      <c r="E27">
        <f t="shared" si="0"/>
        <v>10054</v>
      </c>
      <c r="F27">
        <f t="shared" si="1"/>
        <v>0.35657449771235328</v>
      </c>
      <c r="G27">
        <v>1.3089999999999999E-2</v>
      </c>
    </row>
    <row r="28" spans="2:7" x14ac:dyDescent="0.25">
      <c r="B28">
        <v>7</v>
      </c>
      <c r="C28">
        <v>6500</v>
      </c>
      <c r="D28">
        <v>3844</v>
      </c>
      <c r="E28">
        <f t="shared" si="0"/>
        <v>10344</v>
      </c>
      <c r="F28">
        <f t="shared" si="1"/>
        <v>0.37161639597834495</v>
      </c>
      <c r="G28">
        <v>1.376E-2</v>
      </c>
    </row>
    <row r="29" spans="2:7" x14ac:dyDescent="0.25">
      <c r="B29">
        <v>8</v>
      </c>
      <c r="C29">
        <v>6849</v>
      </c>
      <c r="D29">
        <v>3941</v>
      </c>
      <c r="E29">
        <f t="shared" si="0"/>
        <v>10790</v>
      </c>
      <c r="F29">
        <f t="shared" si="1"/>
        <v>0.36524559777571824</v>
      </c>
      <c r="G29">
        <v>1.0699999999999999E-2</v>
      </c>
    </row>
    <row r="30" spans="2:7" x14ac:dyDescent="0.25">
      <c r="B30">
        <v>9</v>
      </c>
      <c r="C30">
        <v>5273</v>
      </c>
      <c r="D30">
        <v>3902</v>
      </c>
      <c r="E30">
        <f t="shared" si="0"/>
        <v>9175</v>
      </c>
      <c r="F30">
        <f t="shared" si="1"/>
        <v>0.42528610354223434</v>
      </c>
      <c r="G30">
        <v>1.8110000000000001E-2</v>
      </c>
    </row>
    <row r="31" spans="2:7" x14ac:dyDescent="0.25">
      <c r="B31">
        <v>10</v>
      </c>
      <c r="C31">
        <v>4535</v>
      </c>
      <c r="D31">
        <v>3492</v>
      </c>
      <c r="E31">
        <f t="shared" si="0"/>
        <v>8027</v>
      </c>
      <c r="F31">
        <f t="shared" si="1"/>
        <v>0.43503176778372993</v>
      </c>
      <c r="G31">
        <v>1.3480000000000001E-2</v>
      </c>
    </row>
    <row r="32" spans="2:7" x14ac:dyDescent="0.25">
      <c r="B32">
        <v>11</v>
      </c>
      <c r="C32">
        <v>2285</v>
      </c>
      <c r="D32">
        <v>3279</v>
      </c>
      <c r="E32">
        <f t="shared" si="0"/>
        <v>5564</v>
      </c>
      <c r="F32">
        <f t="shared" si="1"/>
        <v>0.58932422717469446</v>
      </c>
      <c r="G32">
        <v>1.8429999999999998E-2</v>
      </c>
    </row>
    <row r="33" spans="2:7" x14ac:dyDescent="0.25">
      <c r="B33">
        <v>12</v>
      </c>
      <c r="C33">
        <v>1612</v>
      </c>
      <c r="D33">
        <v>3013</v>
      </c>
      <c r="E33">
        <f t="shared" si="0"/>
        <v>4625</v>
      </c>
      <c r="F33">
        <f t="shared" si="1"/>
        <v>0.65145945945945949</v>
      </c>
      <c r="G33">
        <v>1.9959999999999999E-2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1"/>
  <sheetViews>
    <sheetView tabSelected="1" topLeftCell="A7" workbookViewId="0">
      <selection activeCell="I23" sqref="I23"/>
    </sheetView>
  </sheetViews>
  <sheetFormatPr defaultRowHeight="15" x14ac:dyDescent="0.25"/>
  <cols>
    <col min="1" max="1" width="38.5703125" customWidth="1"/>
    <col min="2" max="2" width="16.140625" customWidth="1"/>
    <col min="7" max="7" width="19.7109375" customWidth="1"/>
    <col min="8" max="9" width="12" bestFit="1" customWidth="1"/>
  </cols>
  <sheetData>
    <row r="2" spans="1:10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G2" t="s">
        <v>65</v>
      </c>
      <c r="H2" t="s">
        <v>63</v>
      </c>
      <c r="I2" t="s">
        <v>64</v>
      </c>
      <c r="J2" t="s">
        <v>72</v>
      </c>
    </row>
    <row r="3" spans="1:10" x14ac:dyDescent="0.25">
      <c r="A3" t="s">
        <v>23</v>
      </c>
      <c r="B3">
        <v>-9.5216399999999997</v>
      </c>
      <c r="C3">
        <v>0.19023000000000001</v>
      </c>
      <c r="D3">
        <v>-50.052</v>
      </c>
      <c r="E3" t="s">
        <v>24</v>
      </c>
      <c r="G3">
        <v>1</v>
      </c>
      <c r="H3">
        <f>EXP(B3)</f>
        <v>7.3249436714580734E-5</v>
      </c>
      <c r="I3">
        <f>EXP(B3+B21)</f>
        <v>5.2952519363266194E-6</v>
      </c>
      <c r="J3">
        <v>49.287509399999998</v>
      </c>
    </row>
    <row r="4" spans="1:10" x14ac:dyDescent="0.25">
      <c r="A4" t="s">
        <v>25</v>
      </c>
      <c r="B4">
        <v>7.8689999999999996E-2</v>
      </c>
      <c r="C4">
        <v>0.18032999999999999</v>
      </c>
      <c r="D4">
        <v>0.436</v>
      </c>
      <c r="E4">
        <v>0.66255699999999995</v>
      </c>
      <c r="G4">
        <v>2</v>
      </c>
      <c r="H4">
        <f>EXP(B$3+B22)</f>
        <v>1.4613131729069546E-5</v>
      </c>
      <c r="I4">
        <f>EXP(B$3+B$21+B22+B41)</f>
        <v>5.7124365615430526E-7</v>
      </c>
      <c r="J4">
        <v>47.665572599999997</v>
      </c>
    </row>
    <row r="5" spans="1:10" x14ac:dyDescent="0.25">
      <c r="A5" t="s">
        <v>26</v>
      </c>
      <c r="B5">
        <v>0.60270000000000001</v>
      </c>
      <c r="C5">
        <v>0.16355</v>
      </c>
      <c r="D5">
        <v>3.6850000000000001</v>
      </c>
      <c r="E5">
        <v>2.2900000000000001E-4</v>
      </c>
      <c r="G5">
        <v>3</v>
      </c>
      <c r="H5">
        <f t="shared" ref="H5:H14" si="0">EXP(B$3+B23)</f>
        <v>2.3800239673892001E-6</v>
      </c>
      <c r="I5">
        <f t="shared" ref="I5:I14" si="1">EXP(B$3+B$21+B23+B42)</f>
        <v>5.1324890885291542E-8</v>
      </c>
      <c r="J5">
        <v>12.139396700000001</v>
      </c>
    </row>
    <row r="6" spans="1:10" x14ac:dyDescent="0.25">
      <c r="A6" t="s">
        <v>27</v>
      </c>
      <c r="B6">
        <v>2.9900699999999998</v>
      </c>
      <c r="C6">
        <v>0.16219</v>
      </c>
      <c r="D6">
        <v>18.434999999999999</v>
      </c>
      <c r="E6" t="s">
        <v>24</v>
      </c>
      <c r="G6">
        <v>4</v>
      </c>
      <c r="H6">
        <f t="shared" si="0"/>
        <v>1.6187440292493114E-6</v>
      </c>
      <c r="I6">
        <f t="shared" si="1"/>
        <v>1.8718191096993482E-8</v>
      </c>
      <c r="J6">
        <v>4.5048715000000001</v>
      </c>
    </row>
    <row r="7" spans="1:10" x14ac:dyDescent="0.25">
      <c r="A7" t="s">
        <v>28</v>
      </c>
      <c r="B7">
        <v>1.93591</v>
      </c>
      <c r="C7">
        <v>0.17083000000000001</v>
      </c>
      <c r="D7">
        <v>11.332000000000001</v>
      </c>
      <c r="E7" t="s">
        <v>24</v>
      </c>
      <c r="G7">
        <v>5</v>
      </c>
      <c r="H7">
        <f t="shared" si="0"/>
        <v>7.6473619402361966E-8</v>
      </c>
      <c r="I7">
        <f t="shared" si="1"/>
        <v>1.2274400543725932E-8</v>
      </c>
      <c r="J7">
        <v>2.3235028999999998</v>
      </c>
    </row>
    <row r="8" spans="1:10" x14ac:dyDescent="0.25">
      <c r="A8" t="s">
        <v>29</v>
      </c>
      <c r="B8">
        <v>1.2443</v>
      </c>
      <c r="C8">
        <v>0.17688000000000001</v>
      </c>
      <c r="D8">
        <v>7.0350000000000001</v>
      </c>
      <c r="E8" s="2">
        <v>2.0100000000000001E-12</v>
      </c>
      <c r="G8">
        <v>6</v>
      </c>
      <c r="H8">
        <f t="shared" si="0"/>
        <v>5.8450242511209121E-8</v>
      </c>
      <c r="I8">
        <f t="shared" si="1"/>
        <v>2.736147048060934E-8</v>
      </c>
      <c r="J8">
        <v>0.49292570000000002</v>
      </c>
    </row>
    <row r="9" spans="1:10" x14ac:dyDescent="0.25">
      <c r="A9" t="s">
        <v>30</v>
      </c>
      <c r="B9">
        <v>1.6154900000000001</v>
      </c>
      <c r="C9">
        <v>0.16807</v>
      </c>
      <c r="D9">
        <v>9.6120000000000001</v>
      </c>
      <c r="E9" t="s">
        <v>24</v>
      </c>
      <c r="G9">
        <v>7</v>
      </c>
      <c r="H9">
        <f t="shared" si="0"/>
        <v>1.4017979335720236E-7</v>
      </c>
      <c r="I9">
        <f t="shared" si="1"/>
        <v>1.9036645591903331E-8</v>
      </c>
      <c r="J9">
        <v>1.4085273</v>
      </c>
    </row>
    <row r="10" spans="1:10" x14ac:dyDescent="0.25">
      <c r="A10" t="s">
        <v>31</v>
      </c>
      <c r="B10">
        <v>1.54938</v>
      </c>
      <c r="C10">
        <v>0.15906999999999999</v>
      </c>
      <c r="D10">
        <v>9.7409999999999997</v>
      </c>
      <c r="E10" t="s">
        <v>24</v>
      </c>
      <c r="G10">
        <v>8</v>
      </c>
      <c r="H10">
        <f t="shared" si="0"/>
        <v>1.9431602663432796E-7</v>
      </c>
      <c r="I10">
        <f t="shared" si="1"/>
        <v>1.2737187150431065E-8</v>
      </c>
      <c r="J10">
        <v>0.62802519999999995</v>
      </c>
    </row>
    <row r="11" spans="1:10" x14ac:dyDescent="0.25">
      <c r="A11" t="s">
        <v>32</v>
      </c>
      <c r="B11">
        <v>1.3440099999999999</v>
      </c>
      <c r="C11">
        <v>0.17837</v>
      </c>
      <c r="D11">
        <v>7.5350000000000001</v>
      </c>
      <c r="E11" s="2">
        <v>4.9200000000000001E-14</v>
      </c>
      <c r="G11">
        <v>9</v>
      </c>
      <c r="H11">
        <f t="shared" si="0"/>
        <v>7.4861942528567979E-6</v>
      </c>
      <c r="I11">
        <f t="shared" si="1"/>
        <v>1.1779442332957016E-8</v>
      </c>
      <c r="J11">
        <v>1.8484305000000001</v>
      </c>
    </row>
    <row r="12" spans="1:10" x14ac:dyDescent="0.25">
      <c r="A12" t="s">
        <v>33</v>
      </c>
      <c r="B12">
        <v>1.3438699999999999</v>
      </c>
      <c r="C12">
        <v>0.14077000000000001</v>
      </c>
      <c r="D12">
        <v>9.5459999999999994</v>
      </c>
      <c r="E12" t="s">
        <v>24</v>
      </c>
      <c r="G12">
        <v>10</v>
      </c>
      <c r="H12">
        <f t="shared" si="0"/>
        <v>5.9025859881680874E-6</v>
      </c>
      <c r="I12">
        <f t="shared" si="1"/>
        <v>5.7917862146745161E-8</v>
      </c>
      <c r="J12">
        <v>34.038862299999998</v>
      </c>
    </row>
    <row r="13" spans="1:10" x14ac:dyDescent="0.25">
      <c r="A13" t="s">
        <v>34</v>
      </c>
      <c r="B13">
        <v>1.41239</v>
      </c>
      <c r="C13">
        <v>0.1414</v>
      </c>
      <c r="D13">
        <v>9.9890000000000008</v>
      </c>
      <c r="E13" t="s">
        <v>24</v>
      </c>
      <c r="G13">
        <v>11</v>
      </c>
      <c r="H13">
        <f t="shared" si="0"/>
        <v>1.3196353718215031E-5</v>
      </c>
      <c r="I13">
        <f t="shared" si="1"/>
        <v>2.0626685517830753E-6</v>
      </c>
      <c r="J13">
        <v>69.405273899999997</v>
      </c>
    </row>
    <row r="14" spans="1:10" x14ac:dyDescent="0.25">
      <c r="A14" t="s">
        <v>35</v>
      </c>
      <c r="B14">
        <v>1.4319999999999999E-2</v>
      </c>
      <c r="C14">
        <v>0.13925000000000001</v>
      </c>
      <c r="D14">
        <v>0.10299999999999999</v>
      </c>
      <c r="E14">
        <v>0.91810499999999995</v>
      </c>
      <c r="G14">
        <v>12</v>
      </c>
      <c r="H14">
        <f t="shared" si="0"/>
        <v>2.8425327410349747E-5</v>
      </c>
      <c r="I14">
        <f t="shared" si="1"/>
        <v>3.4622219255026762E-6</v>
      </c>
      <c r="J14">
        <v>104.88287769999999</v>
      </c>
    </row>
    <row r="15" spans="1:10" x14ac:dyDescent="0.25">
      <c r="A15" t="s">
        <v>36</v>
      </c>
      <c r="B15">
        <v>1.0159800000000001</v>
      </c>
      <c r="C15">
        <v>0.14263999999999999</v>
      </c>
      <c r="D15">
        <v>7.1230000000000002</v>
      </c>
      <c r="E15" s="2">
        <v>1.0599999999999999E-12</v>
      </c>
    </row>
    <row r="16" spans="1:10" x14ac:dyDescent="0.25">
      <c r="A16" t="s">
        <v>37</v>
      </c>
      <c r="B16">
        <v>-0.38349</v>
      </c>
      <c r="C16">
        <v>0.14394999999999999</v>
      </c>
      <c r="D16">
        <v>-2.6640000000000001</v>
      </c>
      <c r="E16">
        <v>7.724E-3</v>
      </c>
      <c r="G16" t="s">
        <v>67</v>
      </c>
      <c r="H16">
        <f>AVERAGE(H3:H6,H12:H14)</f>
        <v>1.9912229079574525E-5</v>
      </c>
      <c r="I16">
        <f>AVERAGE(I3:I6,I12:I14)</f>
        <v>1.6456210019851008E-6</v>
      </c>
    </row>
    <row r="17" spans="1:9" x14ac:dyDescent="0.25">
      <c r="A17" t="s">
        <v>38</v>
      </c>
      <c r="B17">
        <v>-0.61138999999999999</v>
      </c>
      <c r="C17">
        <v>0.1457</v>
      </c>
      <c r="D17">
        <v>-4.1959999999999997</v>
      </c>
      <c r="E17" s="2">
        <v>2.72E-5</v>
      </c>
      <c r="G17" t="s">
        <v>66</v>
      </c>
      <c r="H17">
        <f>AVERAGE(H7:H11)</f>
        <v>1.5911227869523799E-6</v>
      </c>
      <c r="I17">
        <f>AVERAGE(I7:I11)</f>
        <v>1.6637829219925337E-8</v>
      </c>
    </row>
    <row r="18" spans="1:9" x14ac:dyDescent="0.25">
      <c r="A18" t="s">
        <v>39</v>
      </c>
      <c r="B18">
        <v>-1.6306499999999999</v>
      </c>
      <c r="C18">
        <v>0.14607999999999999</v>
      </c>
      <c r="D18">
        <v>-11.163</v>
      </c>
      <c r="E18" t="s">
        <v>24</v>
      </c>
    </row>
    <row r="19" spans="1:9" x14ac:dyDescent="0.25">
      <c r="A19" t="s">
        <v>40</v>
      </c>
      <c r="B19">
        <v>-3.1199999999999999E-2</v>
      </c>
      <c r="C19">
        <v>0.14946000000000001</v>
      </c>
      <c r="D19">
        <v>-0.20899999999999999</v>
      </c>
      <c r="E19">
        <v>0.83465400000000001</v>
      </c>
      <c r="G19" t="s">
        <v>68</v>
      </c>
      <c r="H19">
        <f>H17/H16</f>
        <v>7.990681407861637E-2</v>
      </c>
      <c r="I19">
        <f>I17/I16</f>
        <v>1.0110365144741859E-2</v>
      </c>
    </row>
    <row r="20" spans="1:9" x14ac:dyDescent="0.25">
      <c r="A20" t="s">
        <v>41</v>
      </c>
      <c r="B20">
        <v>-0.34116999999999997</v>
      </c>
      <c r="C20">
        <v>0.15129999999999999</v>
      </c>
      <c r="D20">
        <v>-2.2549999999999999</v>
      </c>
      <c r="E20">
        <v>2.4143000000000001E-2</v>
      </c>
    </row>
    <row r="21" spans="1:9" x14ac:dyDescent="0.25">
      <c r="A21" t="s">
        <v>42</v>
      </c>
      <c r="B21">
        <v>-2.6270600000000002</v>
      </c>
      <c r="C21">
        <v>0.18453</v>
      </c>
      <c r="D21">
        <v>-14.237</v>
      </c>
      <c r="E21" t="s">
        <v>24</v>
      </c>
    </row>
    <row r="22" spans="1:9" x14ac:dyDescent="0.25">
      <c r="A22" t="s">
        <v>43</v>
      </c>
      <c r="B22">
        <v>-1.61195</v>
      </c>
      <c r="C22">
        <v>0.19675000000000001</v>
      </c>
      <c r="D22">
        <v>-8.1929999999999996</v>
      </c>
      <c r="E22" s="2">
        <v>2.58E-16</v>
      </c>
    </row>
    <row r="23" spans="1:9" x14ac:dyDescent="0.25">
      <c r="A23" t="s">
        <v>0</v>
      </c>
      <c r="B23">
        <v>-3.4267599999999998</v>
      </c>
      <c r="C23">
        <v>0.18994</v>
      </c>
      <c r="D23">
        <v>-18.042000000000002</v>
      </c>
      <c r="E23" t="s">
        <v>24</v>
      </c>
    </row>
    <row r="24" spans="1:9" x14ac:dyDescent="0.25">
      <c r="A24" t="s">
        <v>1</v>
      </c>
      <c r="B24">
        <v>-3.8122199999999999</v>
      </c>
      <c r="C24">
        <v>0.17996999999999999</v>
      </c>
      <c r="D24">
        <v>-21.181999999999999</v>
      </c>
      <c r="E24" t="s">
        <v>24</v>
      </c>
    </row>
    <row r="25" spans="1:9" x14ac:dyDescent="0.25">
      <c r="A25" t="s">
        <v>2</v>
      </c>
      <c r="B25">
        <v>-6.8646799999999999</v>
      </c>
      <c r="C25">
        <v>0.17766999999999999</v>
      </c>
      <c r="D25">
        <v>-38.637</v>
      </c>
      <c r="E25" t="s">
        <v>24</v>
      </c>
    </row>
    <row r="26" spans="1:9" x14ac:dyDescent="0.25">
      <c r="A26" t="s">
        <v>3</v>
      </c>
      <c r="B26">
        <v>-7.1334499999999998</v>
      </c>
      <c r="C26">
        <v>0.18124999999999999</v>
      </c>
      <c r="D26">
        <v>-39.356999999999999</v>
      </c>
      <c r="E26" t="s">
        <v>24</v>
      </c>
    </row>
    <row r="27" spans="1:9" x14ac:dyDescent="0.25">
      <c r="A27" t="s">
        <v>4</v>
      </c>
      <c r="B27">
        <v>-6.2587000000000002</v>
      </c>
      <c r="C27">
        <v>0.18296000000000001</v>
      </c>
      <c r="D27">
        <v>-34.207999999999998</v>
      </c>
      <c r="E27" t="s">
        <v>24</v>
      </c>
    </row>
    <row r="28" spans="1:9" x14ac:dyDescent="0.25">
      <c r="A28" t="s">
        <v>5</v>
      </c>
      <c r="B28">
        <v>-5.9321400000000004</v>
      </c>
      <c r="C28">
        <v>0.18472</v>
      </c>
      <c r="D28">
        <v>-32.113999999999997</v>
      </c>
      <c r="E28" t="s">
        <v>24</v>
      </c>
    </row>
    <row r="29" spans="1:9" x14ac:dyDescent="0.25">
      <c r="A29" t="s">
        <v>6</v>
      </c>
      <c r="B29">
        <v>-2.2808099999999998</v>
      </c>
      <c r="C29">
        <v>0.19420000000000001</v>
      </c>
      <c r="D29">
        <v>-11.744999999999999</v>
      </c>
      <c r="E29" t="s">
        <v>24</v>
      </c>
      <c r="I29" s="2"/>
    </row>
    <row r="30" spans="1:9" x14ac:dyDescent="0.25">
      <c r="A30" t="s">
        <v>7</v>
      </c>
      <c r="B30">
        <v>-2.5184799999999998</v>
      </c>
      <c r="C30">
        <v>0.20521</v>
      </c>
      <c r="D30">
        <v>-12.273</v>
      </c>
      <c r="E30" t="s">
        <v>24</v>
      </c>
      <c r="I30" s="2"/>
    </row>
    <row r="31" spans="1:9" x14ac:dyDescent="0.25">
      <c r="A31" t="s">
        <v>8</v>
      </c>
      <c r="B31">
        <v>-1.71393</v>
      </c>
      <c r="C31">
        <v>0.24387</v>
      </c>
      <c r="D31">
        <v>-7.0279999999999996</v>
      </c>
      <c r="E31" s="2">
        <v>2.1100000000000001E-12</v>
      </c>
    </row>
    <row r="32" spans="1:9" x14ac:dyDescent="0.25">
      <c r="A32" t="s">
        <v>9</v>
      </c>
      <c r="B32">
        <v>-0.94659000000000004</v>
      </c>
      <c r="C32">
        <v>0.24016000000000001</v>
      </c>
      <c r="D32">
        <v>-3.9409999999999998</v>
      </c>
      <c r="E32" s="2">
        <v>8.1100000000000006E-5</v>
      </c>
    </row>
    <row r="33" spans="1:5" x14ac:dyDescent="0.25">
      <c r="A33" t="s">
        <v>44</v>
      </c>
      <c r="B33">
        <v>-621.91147000000001</v>
      </c>
      <c r="C33">
        <v>7.8861100000000004</v>
      </c>
      <c r="D33">
        <v>-78.861999999999995</v>
      </c>
      <c r="E33" t="s">
        <v>24</v>
      </c>
    </row>
    <row r="34" spans="1:5" x14ac:dyDescent="0.25">
      <c r="A34" t="s">
        <v>45</v>
      </c>
      <c r="B34">
        <v>-366.80678999999998</v>
      </c>
      <c r="C34">
        <v>7.2423299999999999</v>
      </c>
      <c r="D34">
        <v>-50.648000000000003</v>
      </c>
      <c r="E34" t="s">
        <v>24</v>
      </c>
    </row>
    <row r="35" spans="1:5" x14ac:dyDescent="0.25">
      <c r="A35" t="s">
        <v>46</v>
      </c>
      <c r="B35">
        <v>580.61296000000004</v>
      </c>
      <c r="C35">
        <v>6.9057000000000004</v>
      </c>
      <c r="D35">
        <v>84.076999999999998</v>
      </c>
      <c r="E35" t="s">
        <v>24</v>
      </c>
    </row>
    <row r="36" spans="1:5" x14ac:dyDescent="0.25">
      <c r="A36" t="s">
        <v>47</v>
      </c>
      <c r="B36">
        <v>-159.71447000000001</v>
      </c>
      <c r="C36">
        <v>7.0059100000000001</v>
      </c>
      <c r="D36">
        <v>-22.797000000000001</v>
      </c>
      <c r="E36" t="s">
        <v>24</v>
      </c>
    </row>
    <row r="37" spans="1:5" x14ac:dyDescent="0.25">
      <c r="A37" t="s">
        <v>48</v>
      </c>
      <c r="B37">
        <v>-171.27991</v>
      </c>
      <c r="C37">
        <v>6.9811300000000003</v>
      </c>
      <c r="D37">
        <v>-24.535</v>
      </c>
      <c r="E37" t="s">
        <v>24</v>
      </c>
    </row>
    <row r="38" spans="1:5" x14ac:dyDescent="0.25">
      <c r="A38" t="s">
        <v>49</v>
      </c>
      <c r="B38">
        <v>133.11536000000001</v>
      </c>
      <c r="C38">
        <v>6.9022600000000001</v>
      </c>
      <c r="D38">
        <v>19.286000000000001</v>
      </c>
      <c r="E38" t="s">
        <v>24</v>
      </c>
    </row>
    <row r="39" spans="1:5" x14ac:dyDescent="0.25">
      <c r="A39" t="s">
        <v>50</v>
      </c>
      <c r="B39">
        <v>15.24981</v>
      </c>
      <c r="C39">
        <v>6.91282</v>
      </c>
      <c r="D39">
        <v>2.206</v>
      </c>
      <c r="E39">
        <v>2.7385E-2</v>
      </c>
    </row>
    <row r="40" spans="1:5" x14ac:dyDescent="0.25">
      <c r="A40" t="s">
        <v>51</v>
      </c>
      <c r="B40">
        <v>-55.192500000000003</v>
      </c>
      <c r="C40">
        <v>6.9290000000000003</v>
      </c>
      <c r="D40">
        <v>-7.9649999999999999</v>
      </c>
      <c r="E40" s="2">
        <v>1.66E-15</v>
      </c>
    </row>
    <row r="41" spans="1:5" x14ac:dyDescent="0.25">
      <c r="A41" t="s">
        <v>52</v>
      </c>
      <c r="B41">
        <v>-0.61480000000000001</v>
      </c>
      <c r="C41">
        <v>0.24657000000000001</v>
      </c>
      <c r="D41">
        <v>-2.4929999999999999</v>
      </c>
      <c r="E41">
        <v>1.2651000000000001E-2</v>
      </c>
    </row>
    <row r="42" spans="1:5" x14ac:dyDescent="0.25">
      <c r="A42" t="s">
        <v>53</v>
      </c>
      <c r="B42">
        <v>-1.20963</v>
      </c>
      <c r="C42">
        <v>0.2356</v>
      </c>
      <c r="D42">
        <v>-5.1340000000000003</v>
      </c>
      <c r="E42" s="2">
        <v>2.84E-7</v>
      </c>
    </row>
    <row r="43" spans="1:5" x14ac:dyDescent="0.25">
      <c r="A43" t="s">
        <v>54</v>
      </c>
      <c r="B43">
        <v>-1.8328500000000001</v>
      </c>
      <c r="C43">
        <v>0.22836999999999999</v>
      </c>
      <c r="D43">
        <v>-8.0259999999999998</v>
      </c>
      <c r="E43" s="2">
        <v>1.02E-15</v>
      </c>
    </row>
    <row r="44" spans="1:5" x14ac:dyDescent="0.25">
      <c r="A44" t="s">
        <v>55</v>
      </c>
      <c r="B44">
        <v>0.79762999999999995</v>
      </c>
      <c r="C44">
        <v>0.22688</v>
      </c>
      <c r="D44">
        <v>3.516</v>
      </c>
      <c r="E44">
        <v>4.3899999999999999E-4</v>
      </c>
    </row>
    <row r="45" spans="1:5" x14ac:dyDescent="0.25">
      <c r="A45" t="s">
        <v>56</v>
      </c>
      <c r="B45">
        <v>1.86802</v>
      </c>
      <c r="C45">
        <v>0.23025999999999999</v>
      </c>
      <c r="D45">
        <v>8.1129999999999995</v>
      </c>
      <c r="E45" s="2">
        <v>5.0000000000000004E-16</v>
      </c>
    </row>
    <row r="46" spans="1:5" x14ac:dyDescent="0.25">
      <c r="A46" t="s">
        <v>57</v>
      </c>
      <c r="B46">
        <v>0.63049999999999995</v>
      </c>
      <c r="C46">
        <v>0.22933000000000001</v>
      </c>
      <c r="D46">
        <v>2.7490000000000001</v>
      </c>
      <c r="E46">
        <v>5.9740000000000001E-3</v>
      </c>
    </row>
    <row r="47" spans="1:5" x14ac:dyDescent="0.25">
      <c r="A47" t="s">
        <v>58</v>
      </c>
      <c r="B47">
        <v>-9.7900000000000001E-2</v>
      </c>
      <c r="C47">
        <v>0.22846</v>
      </c>
      <c r="D47">
        <v>-0.42899999999999999</v>
      </c>
      <c r="E47">
        <v>0.66825999999999997</v>
      </c>
    </row>
    <row r="48" spans="1:5" x14ac:dyDescent="0.25">
      <c r="A48" t="s">
        <v>59</v>
      </c>
      <c r="B48">
        <v>-3.8273999999999999</v>
      </c>
      <c r="C48">
        <v>0.23791999999999999</v>
      </c>
      <c r="D48">
        <v>-16.087</v>
      </c>
      <c r="E48" t="s">
        <v>24</v>
      </c>
    </row>
    <row r="49" spans="1:5" x14ac:dyDescent="0.25">
      <c r="A49" t="s">
        <v>60</v>
      </c>
      <c r="B49">
        <v>-1.9970600000000001</v>
      </c>
      <c r="C49">
        <v>0.24864</v>
      </c>
      <c r="D49">
        <v>-8.032</v>
      </c>
      <c r="E49" s="2">
        <v>9.6999999999999998E-16</v>
      </c>
    </row>
    <row r="50" spans="1:5" x14ac:dyDescent="0.25">
      <c r="A50" t="s">
        <v>61</v>
      </c>
      <c r="B50">
        <v>0.77112000000000003</v>
      </c>
      <c r="C50">
        <v>0.28670000000000001</v>
      </c>
      <c r="D50">
        <v>2.69</v>
      </c>
      <c r="E50">
        <v>7.1549999999999999E-3</v>
      </c>
    </row>
    <row r="51" spans="1:5" x14ac:dyDescent="0.25">
      <c r="A51" t="s">
        <v>62</v>
      </c>
      <c r="B51">
        <v>0.52168999999999999</v>
      </c>
      <c r="C51">
        <v>0.28902</v>
      </c>
      <c r="D51">
        <v>1.8049999999999999</v>
      </c>
      <c r="E51">
        <v>7.1069999999999994E-2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Tables5and6</vt:lpstr>
      <vt:lpstr>Table2.back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Field</dc:creator>
  <cp:lastModifiedBy>John Field</cp:lastModifiedBy>
  <dcterms:created xsi:type="dcterms:W3CDTF">2021-09-29T04:45:03Z</dcterms:created>
  <dcterms:modified xsi:type="dcterms:W3CDTF">2021-09-29T19:25:04Z</dcterms:modified>
</cp:coreProperties>
</file>