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PFMC\MEETING\2018\March - Doubletree Sonoma\Groundfish - H\"/>
    </mc:Choice>
  </mc:AlternateContent>
  <bookViews>
    <workbookView xWindow="0" yWindow="0" windowWidth="28800" windowHeight="12300"/>
  </bookViews>
  <sheets>
    <sheet name="OFLs, etc." sheetId="1" r:id="rId1"/>
    <sheet name="Opt1and2-Sept2017" sheetId="6" r:id="rId2"/>
    <sheet name="Opt3and4-Dec.18" sheetId="4" r:id="rId3"/>
    <sheet name="Opt5and6-Dec18" sheetId="5" r:id="rId4"/>
    <sheet name="Proj-PartAttain2017-2018-Dec.14" sheetId="3" r:id="rId5"/>
    <sheet name="Proj-AltAllocFullAttain2017-18" sheetId="2" r:id="rId6"/>
  </sheets>
  <calcPr calcId="152511" concurrentCalc="0"/>
</workbook>
</file>

<file path=xl/calcChain.xml><?xml version="1.0" encoding="utf-8"?>
<calcChain xmlns="http://schemas.openxmlformats.org/spreadsheetml/2006/main">
  <c r="F41" i="1" l="1"/>
  <c r="F42" i="1"/>
  <c r="F43" i="1"/>
  <c r="F44" i="1"/>
  <c r="F45" i="1"/>
  <c r="F46" i="1"/>
  <c r="F47" i="1"/>
  <c r="F48" i="1"/>
  <c r="F49" i="1"/>
  <c r="F40" i="1"/>
  <c r="F19" i="1"/>
  <c r="F20" i="1"/>
  <c r="F21" i="1"/>
  <c r="F22" i="1"/>
  <c r="F23" i="1"/>
  <c r="F24" i="1"/>
  <c r="F25" i="1"/>
  <c r="F26" i="1"/>
  <c r="F27" i="1"/>
  <c r="F18" i="1"/>
  <c r="I41" i="1"/>
  <c r="I42" i="1"/>
  <c r="I43" i="1"/>
  <c r="I44" i="1"/>
  <c r="I45" i="1"/>
  <c r="I46" i="1"/>
  <c r="I47" i="1"/>
  <c r="I48" i="1"/>
  <c r="I49" i="1"/>
  <c r="I40" i="1"/>
  <c r="G41" i="1"/>
  <c r="G42" i="1"/>
  <c r="G43" i="1"/>
  <c r="G44" i="1"/>
  <c r="G45" i="1"/>
  <c r="G46" i="1"/>
  <c r="G47" i="1"/>
  <c r="G48" i="1"/>
  <c r="G49" i="1"/>
  <c r="E41" i="1"/>
  <c r="E42" i="1"/>
  <c r="E43" i="1"/>
  <c r="E44" i="1"/>
  <c r="E45" i="1"/>
  <c r="E46" i="1"/>
  <c r="E47" i="1"/>
  <c r="E48" i="1"/>
  <c r="E49" i="1"/>
  <c r="E40" i="1"/>
  <c r="I19" i="1"/>
  <c r="I20" i="1"/>
  <c r="I21" i="1"/>
  <c r="I22" i="1"/>
  <c r="I23" i="1"/>
  <c r="I24" i="1"/>
  <c r="I25" i="1"/>
  <c r="I26" i="1"/>
  <c r="I27" i="1"/>
  <c r="G19" i="1"/>
  <c r="G20" i="1"/>
  <c r="G21" i="1"/>
  <c r="G22" i="1"/>
  <c r="G23" i="1"/>
  <c r="G24" i="1"/>
  <c r="G25" i="1"/>
  <c r="G26" i="1"/>
  <c r="G27" i="1"/>
  <c r="E19" i="1"/>
  <c r="E20" i="1"/>
  <c r="E21" i="1"/>
  <c r="E22" i="1"/>
  <c r="E23" i="1"/>
  <c r="E24" i="1"/>
  <c r="E25" i="1"/>
  <c r="E26" i="1"/>
  <c r="E27" i="1"/>
  <c r="I18" i="1"/>
  <c r="E18" i="1"/>
  <c r="I39" i="1"/>
  <c r="I38" i="1"/>
  <c r="I37" i="1"/>
  <c r="I36" i="1"/>
  <c r="I35" i="1"/>
  <c r="I34" i="1"/>
  <c r="I33" i="1"/>
  <c r="I32" i="1"/>
  <c r="I31" i="1"/>
  <c r="G31" i="1"/>
  <c r="E39" i="1"/>
  <c r="E38" i="1"/>
  <c r="E37" i="1"/>
  <c r="E36" i="1"/>
  <c r="E35" i="1"/>
  <c r="E34" i="1"/>
  <c r="E33" i="1"/>
  <c r="E32" i="1"/>
  <c r="E31" i="1"/>
  <c r="H128" i="1"/>
  <c r="H106" i="1"/>
  <c r="F127" i="1"/>
  <c r="F126" i="1"/>
  <c r="F125" i="1"/>
  <c r="F124" i="1"/>
  <c r="F123" i="1"/>
  <c r="F122" i="1"/>
  <c r="F121" i="1"/>
  <c r="F120" i="1"/>
  <c r="F119" i="1"/>
  <c r="F118" i="1"/>
  <c r="A26" i="5"/>
  <c r="A27" i="5"/>
  <c r="A28" i="5"/>
  <c r="A29" i="5"/>
  <c r="A30" i="5"/>
  <c r="A31" i="5"/>
  <c r="A32" i="5"/>
  <c r="A33" i="5"/>
  <c r="A34" i="5"/>
  <c r="A25" i="5"/>
  <c r="AM38" i="4"/>
  <c r="AM39" i="4"/>
  <c r="AM40" i="4"/>
  <c r="AM41" i="4"/>
  <c r="AM42" i="4"/>
  <c r="AM43" i="4"/>
  <c r="AM44" i="4"/>
  <c r="AM45" i="4"/>
  <c r="AM46" i="4"/>
  <c r="AM47" i="4"/>
  <c r="AM48" i="5"/>
  <c r="W16" i="5"/>
  <c r="K106" i="1"/>
  <c r="H127" i="1"/>
  <c r="H126" i="1"/>
  <c r="H125" i="1"/>
  <c r="H124" i="1"/>
  <c r="H123" i="1"/>
  <c r="H122" i="1"/>
  <c r="H121" i="1"/>
  <c r="H120" i="1"/>
  <c r="H119" i="1"/>
  <c r="H118" i="1"/>
  <c r="K137" i="1"/>
  <c r="K136" i="1"/>
  <c r="K135" i="1"/>
  <c r="K134" i="1"/>
  <c r="K133" i="1"/>
  <c r="K132" i="1"/>
  <c r="K131" i="1"/>
  <c r="K130" i="1"/>
  <c r="K129" i="1"/>
  <c r="K128" i="1"/>
  <c r="K127" i="1"/>
  <c r="K126" i="1"/>
  <c r="K125" i="1"/>
  <c r="K124" i="1"/>
  <c r="K123" i="1"/>
  <c r="K122" i="1"/>
  <c r="K121" i="1"/>
  <c r="K120" i="1"/>
  <c r="K119" i="1"/>
  <c r="K118" i="1"/>
  <c r="K115" i="1"/>
  <c r="K114" i="1"/>
  <c r="K113" i="1"/>
  <c r="K112" i="1"/>
  <c r="K111" i="1"/>
  <c r="K110" i="1"/>
  <c r="K109" i="1"/>
  <c r="K108" i="1"/>
  <c r="K107" i="1"/>
  <c r="K105" i="1"/>
  <c r="K104" i="1"/>
  <c r="K103" i="1"/>
  <c r="K102" i="1"/>
  <c r="K101" i="1"/>
  <c r="K100" i="1"/>
  <c r="K99" i="1"/>
  <c r="K98" i="1"/>
  <c r="K97" i="1"/>
  <c r="K96" i="1"/>
  <c r="F105" i="1"/>
  <c r="H105" i="1"/>
  <c r="F104" i="1"/>
  <c r="H104" i="1"/>
  <c r="F103" i="1"/>
  <c r="H103" i="1"/>
  <c r="F102" i="1"/>
  <c r="H102" i="1"/>
  <c r="F101" i="1"/>
  <c r="H101" i="1"/>
  <c r="F100" i="1"/>
  <c r="H100" i="1"/>
  <c r="F99" i="1"/>
  <c r="H99" i="1"/>
  <c r="F98" i="1"/>
  <c r="H98" i="1"/>
  <c r="F97" i="1"/>
  <c r="H97" i="1"/>
  <c r="F96" i="1"/>
  <c r="H96" i="1"/>
  <c r="H39" i="1"/>
  <c r="H38" i="1"/>
  <c r="G38" i="1"/>
  <c r="G39" i="1"/>
  <c r="G37" i="1"/>
  <c r="F137" i="1"/>
  <c r="H137" i="1"/>
  <c r="F136" i="1"/>
  <c r="H136" i="1"/>
  <c r="F135" i="1"/>
  <c r="H135" i="1"/>
  <c r="F134" i="1"/>
  <c r="H134" i="1"/>
  <c r="F133" i="1"/>
  <c r="H133" i="1"/>
  <c r="F132" i="1"/>
  <c r="H132" i="1"/>
  <c r="F131" i="1"/>
  <c r="H131" i="1"/>
  <c r="F130" i="1"/>
  <c r="H130" i="1"/>
  <c r="F129" i="1"/>
  <c r="H129" i="1"/>
  <c r="F128" i="1"/>
  <c r="F115" i="1"/>
  <c r="H115" i="1"/>
  <c r="I115" i="1"/>
  <c r="F114" i="1"/>
  <c r="H114" i="1"/>
  <c r="I114" i="1"/>
  <c r="F113" i="1"/>
  <c r="H113" i="1"/>
  <c r="I113" i="1"/>
  <c r="F112" i="1"/>
  <c r="H112" i="1"/>
  <c r="I112" i="1"/>
  <c r="F111" i="1"/>
  <c r="H111" i="1"/>
  <c r="I111" i="1"/>
  <c r="F110" i="1"/>
  <c r="H110" i="1"/>
  <c r="I110" i="1"/>
  <c r="F109" i="1"/>
  <c r="H109" i="1"/>
  <c r="I109" i="1"/>
  <c r="F108" i="1"/>
  <c r="H108" i="1"/>
  <c r="I108" i="1"/>
  <c r="F107" i="1"/>
  <c r="H107" i="1"/>
  <c r="I107" i="1"/>
  <c r="F106" i="1"/>
  <c r="I106" i="1"/>
  <c r="I130" i="1"/>
  <c r="I120" i="1"/>
  <c r="I131" i="1"/>
  <c r="I121" i="1"/>
  <c r="I132" i="1"/>
  <c r="I122" i="1"/>
  <c r="I133" i="1"/>
  <c r="I123" i="1"/>
  <c r="I134" i="1"/>
  <c r="I124" i="1"/>
  <c r="I135" i="1"/>
  <c r="I125" i="1"/>
  <c r="I128" i="1"/>
  <c r="I118" i="1"/>
  <c r="I136" i="1"/>
  <c r="I126" i="1"/>
  <c r="I119" i="1"/>
  <c r="I129" i="1"/>
  <c r="I127" i="1"/>
  <c r="I137" i="1"/>
  <c r="I99" i="1"/>
  <c r="I97" i="1"/>
  <c r="I103" i="1"/>
  <c r="I101" i="1"/>
  <c r="I102" i="1"/>
  <c r="I105" i="1"/>
  <c r="I104" i="1"/>
  <c r="I100" i="1"/>
  <c r="I96" i="1"/>
  <c r="I98" i="1"/>
  <c r="E118" i="1"/>
  <c r="E119" i="1"/>
  <c r="E120" i="1"/>
  <c r="E121" i="1"/>
  <c r="E122" i="1"/>
  <c r="E123" i="1"/>
  <c r="E124" i="1"/>
  <c r="E125" i="1"/>
  <c r="E126" i="1"/>
  <c r="E127" i="1"/>
  <c r="G127" i="1"/>
  <c r="E128" i="1"/>
  <c r="G118" i="1"/>
  <c r="G128" i="1"/>
  <c r="E129" i="1"/>
  <c r="G129" i="1"/>
  <c r="E130" i="1"/>
  <c r="G120" i="1"/>
  <c r="G130" i="1"/>
  <c r="E131" i="1"/>
  <c r="G131" i="1"/>
  <c r="E132" i="1"/>
  <c r="G132" i="1"/>
  <c r="E133" i="1"/>
  <c r="G123" i="1"/>
  <c r="G133" i="1"/>
  <c r="E134" i="1"/>
  <c r="G134" i="1"/>
  <c r="E135" i="1"/>
  <c r="G135" i="1"/>
  <c r="E136" i="1"/>
  <c r="G126" i="1"/>
  <c r="G136" i="1"/>
  <c r="E137" i="1"/>
  <c r="G137" i="1"/>
  <c r="G105" i="1"/>
  <c r="E115" i="1"/>
  <c r="E114" i="1"/>
  <c r="G113" i="1"/>
  <c r="E113" i="1"/>
  <c r="G112" i="1"/>
  <c r="E112" i="1"/>
  <c r="G111" i="1"/>
  <c r="E111" i="1"/>
  <c r="G110" i="1"/>
  <c r="E110" i="1"/>
  <c r="E109" i="1"/>
  <c r="G108" i="1"/>
  <c r="E108" i="1"/>
  <c r="G97" i="1"/>
  <c r="E107" i="1"/>
  <c r="E106" i="1"/>
  <c r="E105" i="1"/>
  <c r="E104" i="1"/>
  <c r="G103" i="1"/>
  <c r="E103" i="1"/>
  <c r="E102" i="1"/>
  <c r="G101" i="1"/>
  <c r="E101" i="1"/>
  <c r="E100" i="1"/>
  <c r="E99" i="1"/>
  <c r="E98" i="1"/>
  <c r="E97" i="1"/>
  <c r="E96" i="1"/>
  <c r="F93" i="1"/>
  <c r="F92" i="1"/>
  <c r="F91" i="1"/>
  <c r="G81" i="1"/>
  <c r="F90" i="1"/>
  <c r="G80" i="1"/>
  <c r="F89" i="1"/>
  <c r="G79" i="1"/>
  <c r="F88" i="1"/>
  <c r="F87" i="1"/>
  <c r="G87" i="1"/>
  <c r="F86" i="1"/>
  <c r="G86" i="1"/>
  <c r="F85" i="1"/>
  <c r="F84" i="1"/>
  <c r="I93" i="1"/>
  <c r="E93" i="1"/>
  <c r="I92" i="1"/>
  <c r="E92" i="1"/>
  <c r="I91" i="1"/>
  <c r="E91" i="1"/>
  <c r="I90" i="1"/>
  <c r="E90" i="1"/>
  <c r="I89" i="1"/>
  <c r="E89" i="1"/>
  <c r="I88" i="1"/>
  <c r="E88" i="1"/>
  <c r="I87" i="1"/>
  <c r="E87" i="1"/>
  <c r="I86" i="1"/>
  <c r="E86" i="1"/>
  <c r="I85" i="1"/>
  <c r="E85" i="1"/>
  <c r="I84" i="1"/>
  <c r="E84" i="1"/>
  <c r="H83" i="1"/>
  <c r="I83" i="1"/>
  <c r="E83" i="1"/>
  <c r="H82" i="1"/>
  <c r="I82" i="1"/>
  <c r="E82" i="1"/>
  <c r="H81" i="1"/>
  <c r="I81" i="1"/>
  <c r="E81" i="1"/>
  <c r="H80" i="1"/>
  <c r="I80" i="1"/>
  <c r="E80" i="1"/>
  <c r="H79" i="1"/>
  <c r="I79" i="1"/>
  <c r="E79" i="1"/>
  <c r="H78" i="1"/>
  <c r="I78" i="1"/>
  <c r="E78" i="1"/>
  <c r="H77" i="1"/>
  <c r="I77" i="1"/>
  <c r="E77" i="1"/>
  <c r="H76" i="1"/>
  <c r="I76" i="1"/>
  <c r="E76" i="1"/>
  <c r="H75" i="1"/>
  <c r="I75" i="1"/>
  <c r="E75" i="1"/>
  <c r="H74" i="1"/>
  <c r="I74" i="1"/>
  <c r="E74" i="1"/>
  <c r="G40" i="1"/>
  <c r="H37" i="1"/>
  <c r="H36" i="1"/>
  <c r="H35" i="1"/>
  <c r="H34" i="1"/>
  <c r="H33" i="1"/>
  <c r="H32" i="1"/>
  <c r="H31" i="1"/>
  <c r="H30" i="1"/>
  <c r="I30" i="1"/>
  <c r="E30" i="1"/>
  <c r="G34" i="1"/>
  <c r="G35" i="1"/>
  <c r="G33" i="1"/>
  <c r="G32" i="1"/>
  <c r="G36" i="1"/>
  <c r="G119" i="1"/>
  <c r="G124" i="1"/>
  <c r="G121" i="1"/>
  <c r="G122" i="1"/>
  <c r="G125" i="1"/>
  <c r="G91" i="1"/>
  <c r="G96" i="1"/>
  <c r="G77" i="1"/>
  <c r="G99" i="1"/>
  <c r="G98" i="1"/>
  <c r="G102" i="1"/>
  <c r="G104" i="1"/>
  <c r="G109" i="1"/>
  <c r="G106" i="1"/>
  <c r="G114" i="1"/>
  <c r="G100" i="1"/>
  <c r="G107" i="1"/>
  <c r="G115" i="1"/>
  <c r="G92" i="1"/>
  <c r="G90" i="1"/>
  <c r="G76" i="1"/>
  <c r="G74" i="1"/>
  <c r="G82" i="1"/>
  <c r="G84" i="1"/>
  <c r="G78" i="1"/>
  <c r="G89" i="1"/>
  <c r="G75" i="1"/>
  <c r="G83" i="1"/>
  <c r="G88" i="1"/>
  <c r="G85" i="1"/>
  <c r="G93" i="1"/>
  <c r="G30" i="1"/>
  <c r="I71" i="1"/>
  <c r="F71" i="1"/>
  <c r="G71" i="1"/>
  <c r="E71" i="1"/>
  <c r="I70" i="1"/>
  <c r="F70" i="1"/>
  <c r="G60" i="1"/>
  <c r="E70" i="1"/>
  <c r="I69" i="1"/>
  <c r="F69" i="1"/>
  <c r="E69" i="1"/>
  <c r="I68" i="1"/>
  <c r="F68" i="1"/>
  <c r="G58" i="1"/>
  <c r="E68" i="1"/>
  <c r="I67" i="1"/>
  <c r="F67" i="1"/>
  <c r="E67" i="1"/>
  <c r="I66" i="1"/>
  <c r="F66" i="1"/>
  <c r="G66" i="1"/>
  <c r="E66" i="1"/>
  <c r="I65" i="1"/>
  <c r="F65" i="1"/>
  <c r="G55" i="1"/>
  <c r="E65" i="1"/>
  <c r="I64" i="1"/>
  <c r="F64" i="1"/>
  <c r="E64" i="1"/>
  <c r="I63" i="1"/>
  <c r="F63" i="1"/>
  <c r="G63" i="1"/>
  <c r="E63" i="1"/>
  <c r="I62" i="1"/>
  <c r="F62" i="1"/>
  <c r="G52" i="1"/>
  <c r="E62" i="1"/>
  <c r="H61" i="1"/>
  <c r="I61" i="1"/>
  <c r="E61" i="1"/>
  <c r="H60" i="1"/>
  <c r="I60" i="1"/>
  <c r="E60" i="1"/>
  <c r="H59" i="1"/>
  <c r="I59" i="1"/>
  <c r="E59" i="1"/>
  <c r="H58" i="1"/>
  <c r="I58" i="1"/>
  <c r="E58" i="1"/>
  <c r="H57" i="1"/>
  <c r="I57" i="1"/>
  <c r="G57" i="1"/>
  <c r="E57" i="1"/>
  <c r="H56" i="1"/>
  <c r="I56" i="1"/>
  <c r="E56" i="1"/>
  <c r="H55" i="1"/>
  <c r="I55" i="1"/>
  <c r="E55" i="1"/>
  <c r="H54" i="1"/>
  <c r="I54" i="1"/>
  <c r="E54" i="1"/>
  <c r="H53" i="1"/>
  <c r="I53" i="1"/>
  <c r="E53" i="1"/>
  <c r="H52" i="1"/>
  <c r="E52" i="1"/>
  <c r="I52" i="1"/>
  <c r="G61" i="1"/>
  <c r="G59" i="1"/>
  <c r="G53" i="1"/>
  <c r="G68" i="1"/>
  <c r="G54" i="1"/>
  <c r="G56" i="1"/>
  <c r="G65" i="1"/>
  <c r="G62" i="1"/>
  <c r="G70" i="1"/>
  <c r="G67" i="1"/>
  <c r="G64" i="1"/>
  <c r="G69" i="1"/>
  <c r="E17" i="1"/>
  <c r="E16" i="1"/>
  <c r="E15" i="1"/>
  <c r="E14" i="1"/>
  <c r="E13" i="1"/>
  <c r="E12" i="1"/>
  <c r="E11" i="1"/>
  <c r="E10" i="1"/>
  <c r="E9" i="1"/>
  <c r="H17" i="1"/>
  <c r="I17" i="1"/>
  <c r="H16" i="1"/>
  <c r="I16" i="1"/>
  <c r="H15" i="1"/>
  <c r="I15" i="1"/>
  <c r="G14" i="1"/>
  <c r="G13" i="1"/>
  <c r="G16" i="1"/>
  <c r="G12" i="1"/>
  <c r="G17" i="1"/>
  <c r="G11" i="1"/>
  <c r="G10" i="1"/>
  <c r="G9" i="1"/>
  <c r="G15" i="1"/>
  <c r="H14" i="1"/>
  <c r="I14" i="1"/>
  <c r="H13" i="1"/>
  <c r="I13" i="1"/>
  <c r="H12" i="1"/>
  <c r="I12" i="1"/>
  <c r="H11" i="1"/>
  <c r="I11" i="1"/>
  <c r="H10" i="1"/>
  <c r="I10" i="1"/>
  <c r="G18" i="1"/>
  <c r="G8" i="1"/>
  <c r="H8" i="1"/>
  <c r="I8" i="1"/>
  <c r="H9" i="1"/>
  <c r="I9" i="1"/>
  <c r="E8" i="1"/>
</calcChain>
</file>

<file path=xl/comments1.xml><?xml version="1.0" encoding="utf-8"?>
<comments xmlns="http://schemas.openxmlformats.org/spreadsheetml/2006/main">
  <authors>
    <author>.</author>
  </authors>
  <commentList>
    <comment ref="F18" authorId="0" shapeId="0">
      <text>
        <r>
          <rPr>
            <b/>
            <sz val="8"/>
            <color indexed="81"/>
            <rFont val="Tahoma"/>
            <family val="2"/>
          </rPr>
          <t>.:</t>
        </r>
        <r>
          <rPr>
            <sz val="8"/>
            <color indexed="81"/>
            <rFont val="Tahoma"/>
            <family val="2"/>
          </rPr>
          <t xml:space="preserve">
Note that the buffer here is 0.913 rather than the 0.956 that is used in the north.
</t>
        </r>
      </text>
    </comment>
    <comment ref="F40" authorId="0" shapeId="0">
      <text>
        <r>
          <rPr>
            <b/>
            <sz val="8"/>
            <color indexed="81"/>
            <rFont val="Tahoma"/>
            <family val="2"/>
          </rPr>
          <t>.:</t>
        </r>
        <r>
          <rPr>
            <sz val="8"/>
            <color indexed="81"/>
            <rFont val="Tahoma"/>
            <family val="2"/>
          </rPr>
          <t xml:space="preserve">
Note that the buffer here is 0.913 rather than the 0.956 that is used in the north.
</t>
        </r>
      </text>
    </comment>
  </commentList>
</comments>
</file>

<file path=xl/sharedStrings.xml><?xml version="1.0" encoding="utf-8"?>
<sst xmlns="http://schemas.openxmlformats.org/spreadsheetml/2006/main" count="1852" uniqueCount="115">
  <si>
    <t>North</t>
  </si>
  <si>
    <t>South</t>
  </si>
  <si>
    <t>OFL</t>
  </si>
  <si>
    <t>ABC</t>
  </si>
  <si>
    <t>Buffer</t>
  </si>
  <si>
    <t>ACL</t>
  </si>
  <si>
    <t>Assessment Areas</t>
  </si>
  <si>
    <t>Management Areas</t>
  </si>
  <si>
    <t>Area</t>
  </si>
  <si>
    <t>Year</t>
  </si>
  <si>
    <t>Predicted OFL (mt)</t>
  </si>
  <si>
    <t>ABC Catch (mt)</t>
  </si>
  <si>
    <t>Age 3+ Biomass (mt)</t>
  </si>
  <si>
    <t>Spawning Biomass (mt)</t>
  </si>
  <si>
    <t>Depletion (%)</t>
  </si>
  <si>
    <t>north</t>
  </si>
  <si>
    <t xml:space="preserve">south </t>
  </si>
  <si>
    <t>ACL Catch (mt)</t>
  </si>
  <si>
    <t>pop</t>
  </si>
  <si>
    <t>year</t>
  </si>
  <si>
    <t>ABC_Loop</t>
  </si>
  <si>
    <t>season</t>
  </si>
  <si>
    <t>Ctrl_Rule</t>
  </si>
  <si>
    <t>bio-all</t>
  </si>
  <si>
    <t>bio-Smry</t>
  </si>
  <si>
    <t>SpawnBio</t>
  </si>
  <si>
    <t>Depletion</t>
  </si>
  <si>
    <t>recruit-0</t>
  </si>
  <si>
    <t>sel(B):_1</t>
  </si>
  <si>
    <t>dead(B):_1</t>
  </si>
  <si>
    <t>retain(B):_1</t>
  </si>
  <si>
    <t>sel(N):_1</t>
  </si>
  <si>
    <t>dead(N):_1</t>
  </si>
  <si>
    <t>retain(N):_1</t>
  </si>
  <si>
    <t>F:_1</t>
  </si>
  <si>
    <t>R/C</t>
  </si>
  <si>
    <t>sel(B):_2</t>
  </si>
  <si>
    <t>dead(B):_2</t>
  </si>
  <si>
    <t>retain(B):_2</t>
  </si>
  <si>
    <t>sel(N):_2</t>
  </si>
  <si>
    <t>dead(N):_2</t>
  </si>
  <si>
    <t>retain(N):_2</t>
  </si>
  <si>
    <t>F:_2</t>
  </si>
  <si>
    <t>sel(B):_3</t>
  </si>
  <si>
    <t>dead(B):_3</t>
  </si>
  <si>
    <t>retain(B):_3</t>
  </si>
  <si>
    <t>sel(N):_3</t>
  </si>
  <si>
    <t>dead(N):_3</t>
  </si>
  <si>
    <t>retain(N):_3</t>
  </si>
  <si>
    <t>F:_3</t>
  </si>
  <si>
    <t>Catch_Cap</t>
  </si>
  <si>
    <t>Total_Catch</t>
  </si>
  <si>
    <t>F_Std</t>
  </si>
  <si>
    <t>C</t>
  </si>
  <si>
    <t>NA</t>
  </si>
  <si>
    <t>R</t>
  </si>
  <si>
    <t>sel(B):_4</t>
  </si>
  <si>
    <t>dead(B):_4</t>
  </si>
  <si>
    <t>retain(B):_4</t>
  </si>
  <si>
    <t>sel(N):_4</t>
  </si>
  <si>
    <t>dead(N):_4</t>
  </si>
  <si>
    <t>retain(N):_4</t>
  </si>
  <si>
    <t>F:_4</t>
  </si>
  <si>
    <t xml:space="preserve">SOUTH </t>
  </si>
  <si>
    <t>BASE MODELS</t>
  </si>
  <si>
    <t>south</t>
  </si>
  <si>
    <t>Full Attainment of 2017-2018 catches, with catches allocated to assessment areas based on 48% of CA biomass being between 42 and 40-10</t>
  </si>
  <si>
    <t>Partial Attainment of 2017-2018 catches, with catches allocated to assessment areas based on 48% of CA biomass being between 42 and 40-10 and   40% attainment in the N, 75% attainement in the S</t>
  </si>
  <si>
    <t>OFLCatch_2017</t>
  </si>
  <si>
    <t>OFLCatch_2018</t>
  </si>
  <si>
    <t>OFLCatch_2019</t>
  </si>
  <si>
    <t>OFLCatch_2020</t>
  </si>
  <si>
    <t>OFLCatch_2021</t>
  </si>
  <si>
    <t>OFLCatch_2022</t>
  </si>
  <si>
    <t>OFLCatch_2023</t>
  </si>
  <si>
    <t>OFLCatch_2024</t>
  </si>
  <si>
    <t>OFLCatch_2025</t>
  </si>
  <si>
    <t>OFLCatch_2026</t>
  </si>
  <si>
    <t>OFLCatch_2027</t>
  </si>
  <si>
    <t>OFLCatch_2028</t>
  </si>
  <si>
    <t>All catches 2019 forward are allocated from assessment areas to management areas based on 21.31% of the CA biomass being in the 40.10 to 42 region</t>
  </si>
  <si>
    <t>south 0.913</t>
  </si>
  <si>
    <t>Partial Attainment of 2017-2018 catches, based on GMT provided values of 750 mt south, 1000 mt north; full attainment 2019 forward</t>
  </si>
  <si>
    <t>Partial Attainment of 2017-2018 catches, based on GMT provided values of 750 mt south, 1000 mt north;partial attainment 2019 forward where 40% management area ACL is caught in the N and 75% is caught in the S</t>
  </si>
  <si>
    <t>Option 1 - Correction to Sept. document - Full Attainment of 2017-2018 ACLs, with catches allocated to assessment areas based on 8% of coast wide biomass being between 42 and 40-10; Buffer = 0.913 in the south; Full ACL attainment 2019 forward</t>
  </si>
  <si>
    <t>Option 2 - Correction to Sept. document - Full Attainment of 2017-2018 ACLs, with catches allocated to assessment areas based on 8% of coast wide biomass being between 42 and 40-10; Buffer = 0.956 in the south; Full ACL attainment 2019 forward</t>
  </si>
  <si>
    <t>Option 3 - Dec. 18 - Partial Attainment of 2017-2018 ACLs; Buffer = 0.956 in the south; Full ACL attainment 2019 forward</t>
  </si>
  <si>
    <t>Option 4 - Dec. 18 - Partial Attainment of 2017-2018 ACLs; Buffer = 0.913 in the south; Full ACL attainment 2019 forward</t>
  </si>
  <si>
    <t>Option 5 - Dec. 18 - Partial Attainment of 2017-2018 ACLs; Buffer 0.956*0.4 North and 0.956*0.675415 = Partial ACL attainment 2019 forward with the 40-10 control rule</t>
  </si>
  <si>
    <t>Option 6 - Dec. 18 - Partial Attainment of 2017-2018 ACLs; Buffer 0.913*0.4 North and 0.913*0.675415 = Partial ACL attainment 2019 forward with the 40-10 control rule</t>
  </si>
  <si>
    <t xml:space="preserve"> The Partial attainment of catches from 2019 forward are obtained by appling the Buffer 0.913*0.4 for the North and (0.956 or 0.913 ) * 0.675415 for the South, this allows the 40-10 control rule to be applied to the forecast, whereas hard wiring forecast catches does not.</t>
  </si>
  <si>
    <t>Projected Catch</t>
  </si>
  <si>
    <t>Sept. 2017 model forecasts, corrected for copy and paste error in the north model as well as incorrect application of the buffer by SS in the north model due to WA catch in numbers</t>
  </si>
  <si>
    <t>ForeCatch_2017</t>
  </si>
  <si>
    <t>ForeCatch_2018</t>
  </si>
  <si>
    <t>ForeCatch_2019</t>
  </si>
  <si>
    <t>ForeCatch_2020</t>
  </si>
  <si>
    <t>ForeCatch_2021</t>
  </si>
  <si>
    <t>ForeCatch_2022</t>
  </si>
  <si>
    <t>ForeCatch_2023</t>
  </si>
  <si>
    <t>ForeCatch_2024</t>
  </si>
  <si>
    <t>ForeCatch_2025</t>
  </si>
  <si>
    <t>ForeCatch_2026</t>
  </si>
  <si>
    <t>ForeCatch_2027</t>
  </si>
  <si>
    <t>ForeCatch_2028</t>
  </si>
  <si>
    <t>TargetBuffer</t>
  </si>
  <si>
    <t>Predicted Catch (mt)</t>
  </si>
  <si>
    <t>Precicted Catch (mt)</t>
  </si>
  <si>
    <t>south 0.956 buffer iteration 1</t>
  </si>
  <si>
    <t>south 0.913 buffer interation 1</t>
  </si>
  <si>
    <t>Bmsy</t>
  </si>
  <si>
    <t>MSST</t>
  </si>
  <si>
    <t>Agenda Item H.7</t>
  </si>
  <si>
    <t>March 2018</t>
  </si>
  <si>
    <r>
      <t>Attachment 3 (</t>
    </r>
    <r>
      <rPr>
        <b/>
        <sz val="11"/>
        <color theme="1"/>
        <rFont val="Times New Roman"/>
        <family val="1"/>
      </rPr>
      <t>Electronic Only</t>
    </r>
    <r>
      <rPr>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</si>
</sst>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_(* #,##0.0_);_(* \(#,##0.0\);_(* &quot;-&quot;??_);_(@_)"/>
    <numFmt numFmtId="166" formatCode="0.000"/>
    <numFmt numFmtId="167" formatCode="#,##0.0"/>
    <numFmt numFmtId="168" formatCode="_(* #,##0.0000_);_(* \(#,##0.0000\);_(* &quot;-&quot;??_);_(@_)"/>
    <numFmt numFmtId="169" formatCode="_(* #,##0.00000_);_(* \(#,##0.00000\);_(* &quot;-&quot;??_);_(@_)"/>
    <numFmt numFmtId="170" formatCode="_(* #,##0.0_);_(* \(#,##0.0\);_(* &quot;-&quot;?_);_(@_)"/>
  </numFmts>
  <fonts count="9" x14ac:knownFonts="1">
    <font>
      <sz val="11"/>
      <color theme="1"/>
      <name val="Calibri"/>
      <family val="2"/>
      <scheme val="minor"/>
    </font>
    <font>
      <sz val="11"/>
      <color theme="1"/>
      <name val="Calibri"/>
      <family val="2"/>
      <scheme val="minor"/>
    </font>
    <font>
      <sz val="8"/>
      <color indexed="81"/>
      <name val="Tahoma"/>
      <family val="2"/>
    </font>
    <font>
      <b/>
      <sz val="8"/>
      <color indexed="81"/>
      <name val="Tahoma"/>
      <family val="2"/>
    </font>
    <font>
      <sz val="11"/>
      <color rgb="FF000000"/>
      <name val="Calibri"/>
      <family val="2"/>
    </font>
    <font>
      <sz val="11"/>
      <color rgb="FF000000"/>
      <name val="Calibri"/>
      <family val="2"/>
      <scheme val="minor"/>
    </font>
    <font>
      <sz val="10"/>
      <color theme="1"/>
      <name val="Times New Roman"/>
      <family val="1"/>
    </font>
    <font>
      <sz val="11"/>
      <color theme="1"/>
      <name val="Times New Roman"/>
      <family val="1"/>
    </font>
    <font>
      <b/>
      <sz val="11"/>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4" fillId="0" borderId="3" xfId="0" applyFont="1" applyBorder="1" applyAlignment="1">
      <alignment vertical="center" wrapText="1"/>
    </xf>
    <xf numFmtId="0" fontId="4" fillId="0" borderId="0" xfId="0" applyFont="1" applyAlignment="1">
      <alignment horizontal="center" vertical="center"/>
    </xf>
    <xf numFmtId="164" fontId="0" fillId="0" borderId="0" xfId="2" applyNumberFormat="1" applyFont="1"/>
    <xf numFmtId="165" fontId="0" fillId="0" borderId="0" xfId="1" applyNumberFormat="1" applyFont="1"/>
    <xf numFmtId="165" fontId="0" fillId="0" borderId="0" xfId="1" applyNumberFormat="1" applyFont="1" applyAlignment="1">
      <alignment horizontal="center"/>
    </xf>
    <xf numFmtId="0" fontId="0" fillId="0" borderId="0" xfId="0" applyFont="1"/>
    <xf numFmtId="0" fontId="5" fillId="0" borderId="0" xfId="0" applyFont="1" applyBorder="1" applyAlignment="1">
      <alignment vertical="center" wrapText="1"/>
    </xf>
    <xf numFmtId="0" fontId="0" fillId="0" borderId="0" xfId="0" applyFont="1" applyBorder="1"/>
    <xf numFmtId="0" fontId="5" fillId="0" borderId="2" xfId="0" applyFont="1" applyFill="1" applyBorder="1" applyAlignment="1">
      <alignment vertical="center" wrapText="1"/>
    </xf>
    <xf numFmtId="0" fontId="0" fillId="0" borderId="2" xfId="0" applyFont="1" applyFill="1" applyBorder="1"/>
    <xf numFmtId="0" fontId="0" fillId="2" borderId="0" xfId="0" applyFont="1" applyFill="1"/>
    <xf numFmtId="0" fontId="5" fillId="0" borderId="2" xfId="0" applyFont="1" applyBorder="1" applyAlignment="1">
      <alignment vertical="center" wrapText="1"/>
    </xf>
    <xf numFmtId="0" fontId="0" fillId="0" borderId="2" xfId="0" applyFont="1" applyBorder="1"/>
    <xf numFmtId="0" fontId="5" fillId="0" borderId="0" xfId="0" applyFont="1" applyFill="1" applyBorder="1" applyAlignment="1">
      <alignment vertical="center" wrapText="1"/>
    </xf>
    <xf numFmtId="0" fontId="0" fillId="0" borderId="0" xfId="0" applyFont="1" applyFill="1" applyBorder="1"/>
    <xf numFmtId="0" fontId="0" fillId="0" borderId="2" xfId="0" applyFont="1" applyBorder="1" applyAlignment="1">
      <alignment wrapText="1"/>
    </xf>
    <xf numFmtId="0" fontId="0" fillId="2" borderId="2" xfId="0" applyFont="1" applyFill="1" applyBorder="1"/>
    <xf numFmtId="0" fontId="0" fillId="3" borderId="0" xfId="0" applyFont="1" applyFill="1" applyBorder="1"/>
    <xf numFmtId="0" fontId="0" fillId="4" borderId="0" xfId="0" applyFill="1"/>
    <xf numFmtId="0" fontId="0" fillId="0" borderId="0" xfId="0" applyBorder="1"/>
    <xf numFmtId="0" fontId="4" fillId="0" borderId="0" xfId="0" applyFont="1" applyBorder="1" applyAlignment="1">
      <alignment vertical="center" wrapText="1"/>
    </xf>
    <xf numFmtId="0" fontId="4" fillId="0" borderId="0" xfId="0" applyFont="1" applyBorder="1" applyAlignment="1">
      <alignment horizontal="center" vertical="center"/>
    </xf>
    <xf numFmtId="165" fontId="0" fillId="0" borderId="0" xfId="1" applyNumberFormat="1" applyFont="1" applyBorder="1"/>
    <xf numFmtId="164" fontId="0" fillId="0" borderId="0" xfId="2" applyNumberFormat="1" applyFont="1" applyBorder="1"/>
    <xf numFmtId="0" fontId="0" fillId="3" borderId="0" xfId="0" applyFont="1" applyFill="1"/>
    <xf numFmtId="0" fontId="0" fillId="3" borderId="2" xfId="0" applyFont="1" applyFill="1" applyBorder="1" applyAlignment="1">
      <alignment wrapText="1"/>
    </xf>
    <xf numFmtId="0" fontId="0" fillId="0" borderId="0" xfId="0" applyFill="1"/>
    <xf numFmtId="165" fontId="0" fillId="0" borderId="0" xfId="1" applyNumberFormat="1" applyFont="1" applyFill="1"/>
    <xf numFmtId="0" fontId="0" fillId="0" borderId="4" xfId="0" applyBorder="1"/>
    <xf numFmtId="0" fontId="0" fillId="0" borderId="4" xfId="0" applyFont="1" applyBorder="1"/>
    <xf numFmtId="165" fontId="0" fillId="0" borderId="2" xfId="1" applyNumberFormat="1" applyFont="1" applyFill="1" applyBorder="1"/>
    <xf numFmtId="165" fontId="0" fillId="0" borderId="2" xfId="1" applyNumberFormat="1" applyFont="1" applyBorder="1"/>
    <xf numFmtId="0" fontId="0" fillId="3" borderId="2" xfId="0" applyFont="1" applyFill="1" applyBorder="1"/>
    <xf numFmtId="165" fontId="0" fillId="2" borderId="0" xfId="1" applyNumberFormat="1" applyFont="1" applyFill="1" applyBorder="1" applyAlignment="1"/>
    <xf numFmtId="165" fontId="0" fillId="3" borderId="0" xfId="1" applyNumberFormat="1" applyFont="1" applyFill="1" applyBorder="1" applyAlignment="1"/>
    <xf numFmtId="165" fontId="0" fillId="2" borderId="2" xfId="1" applyNumberFormat="1" applyFont="1" applyFill="1" applyBorder="1" applyAlignment="1"/>
    <xf numFmtId="165" fontId="0" fillId="3" borderId="2" xfId="1" applyNumberFormat="1" applyFont="1" applyFill="1" applyBorder="1" applyAlignment="1"/>
    <xf numFmtId="165" fontId="0" fillId="0" borderId="0" xfId="1" applyNumberFormat="1" applyFont="1" applyBorder="1" applyAlignment="1"/>
    <xf numFmtId="165" fontId="5" fillId="0" borderId="0" xfId="0" applyNumberFormat="1" applyFont="1" applyBorder="1" applyAlignment="1">
      <alignment vertical="center"/>
    </xf>
    <xf numFmtId="165" fontId="5" fillId="0" borderId="2" xfId="0" applyNumberFormat="1" applyFont="1" applyBorder="1" applyAlignment="1">
      <alignment vertical="center"/>
    </xf>
    <xf numFmtId="165" fontId="0" fillId="0" borderId="2" xfId="1" applyNumberFormat="1" applyFont="1" applyBorder="1" applyAlignment="1"/>
    <xf numFmtId="165" fontId="0" fillId="3" borderId="0" xfId="1" applyNumberFormat="1" applyFont="1" applyFill="1" applyAlignment="1">
      <alignment horizontal="center"/>
    </xf>
    <xf numFmtId="165" fontId="0" fillId="3" borderId="0" xfId="1" applyNumberFormat="1" applyFont="1" applyFill="1" applyBorder="1" applyAlignment="1">
      <alignment horizontal="center"/>
    </xf>
    <xf numFmtId="165" fontId="0" fillId="3" borderId="2" xfId="1" applyNumberFormat="1" applyFont="1" applyFill="1" applyBorder="1" applyAlignment="1">
      <alignment horizontal="center"/>
    </xf>
    <xf numFmtId="165" fontId="0" fillId="3" borderId="0" xfId="1" applyNumberFormat="1" applyFont="1" applyFill="1"/>
    <xf numFmtId="165" fontId="0" fillId="3" borderId="0" xfId="1" applyNumberFormat="1" applyFont="1" applyFill="1" applyBorder="1"/>
    <xf numFmtId="165" fontId="0" fillId="3" borderId="2" xfId="1" applyNumberFormat="1" applyFont="1" applyFill="1" applyBorder="1"/>
    <xf numFmtId="3" fontId="4" fillId="0" borderId="0" xfId="0" applyNumberFormat="1" applyFont="1" applyAlignment="1">
      <alignment horizontal="center" vertical="center"/>
    </xf>
    <xf numFmtId="167" fontId="4" fillId="0" borderId="0" xfId="0" applyNumberFormat="1" applyFont="1" applyAlignment="1">
      <alignment horizontal="center" vertical="center"/>
    </xf>
    <xf numFmtId="164" fontId="4" fillId="0" borderId="0" xfId="2" applyNumberFormat="1" applyFont="1" applyAlignment="1">
      <alignment horizontal="center" vertical="center"/>
    </xf>
    <xf numFmtId="164" fontId="0" fillId="0" borderId="0" xfId="2" applyNumberFormat="1" applyFont="1" applyAlignment="1">
      <alignment horizontal="center"/>
    </xf>
    <xf numFmtId="10" fontId="4" fillId="0" borderId="0" xfId="0" applyNumberFormat="1" applyFont="1" applyAlignment="1">
      <alignment horizontal="center" vertical="center"/>
    </xf>
    <xf numFmtId="167" fontId="0" fillId="0" borderId="0" xfId="1" applyNumberFormat="1" applyFont="1" applyAlignment="1">
      <alignment horizontal="center"/>
    </xf>
    <xf numFmtId="165" fontId="0" fillId="0" borderId="0" xfId="1" applyNumberFormat="1" applyFont="1" applyFill="1" applyAlignment="1">
      <alignment horizontal="center"/>
    </xf>
    <xf numFmtId="0" fontId="0" fillId="0" borderId="0" xfId="0" applyFill="1" applyBorder="1"/>
    <xf numFmtId="165" fontId="0" fillId="0" borderId="0" xfId="1" applyNumberFormat="1" applyFont="1" applyFill="1" applyBorder="1"/>
    <xf numFmtId="166" fontId="0" fillId="0" borderId="0" xfId="0" applyNumberFormat="1"/>
    <xf numFmtId="168" fontId="0" fillId="0" borderId="0" xfId="0" applyNumberFormat="1" applyFont="1" applyFill="1" applyBorder="1"/>
    <xf numFmtId="169" fontId="0" fillId="0" borderId="0" xfId="0" applyNumberFormat="1" applyFont="1" applyFill="1" applyBorder="1"/>
    <xf numFmtId="170" fontId="0" fillId="3" borderId="0" xfId="0" applyNumberFormat="1" applyFont="1" applyFill="1" applyBorder="1"/>
    <xf numFmtId="170" fontId="0" fillId="3" borderId="2" xfId="0" applyNumberFormat="1" applyFont="1" applyFill="1" applyBorder="1"/>
    <xf numFmtId="166" fontId="6" fillId="0" borderId="0" xfId="0" applyNumberFormat="1" applyFont="1" applyFill="1" applyBorder="1" applyAlignment="1">
      <alignment horizontal="center" vertical="center" wrapText="1"/>
    </xf>
    <xf numFmtId="170" fontId="0" fillId="0" borderId="0" xfId="0" applyNumberFormat="1" applyFont="1" applyFill="1" applyBorder="1"/>
    <xf numFmtId="1" fontId="6" fillId="0" borderId="0" xfId="0" applyNumberFormat="1" applyFont="1" applyFill="1" applyBorder="1" applyAlignment="1">
      <alignment horizontal="center" vertical="center" wrapText="1"/>
    </xf>
    <xf numFmtId="165" fontId="0" fillId="0" borderId="0" xfId="1" applyNumberFormat="1" applyFont="1" applyFill="1" applyBorder="1" applyAlignment="1"/>
    <xf numFmtId="0" fontId="4" fillId="0" borderId="0" xfId="0" applyFont="1" applyFill="1" applyBorder="1" applyAlignment="1">
      <alignment vertical="center" wrapText="1"/>
    </xf>
    <xf numFmtId="9" fontId="0" fillId="0" borderId="0" xfId="1" applyNumberFormat="1" applyFont="1" applyBorder="1"/>
    <xf numFmtId="9" fontId="0" fillId="0" borderId="0" xfId="1" applyNumberFormat="1" applyFont="1" applyFill="1" applyBorder="1"/>
    <xf numFmtId="9" fontId="0" fillId="0" borderId="0" xfId="0" applyNumberForma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2" xfId="0" applyFont="1" applyBorder="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 xfId="0" applyFont="1" applyBorder="1" applyAlignment="1">
      <alignment horizontal="left" wrapText="1"/>
    </xf>
    <xf numFmtId="0" fontId="7" fillId="0" borderId="0" xfId="0" applyFont="1" applyAlignment="1">
      <alignment horizontal="right" wrapText="1"/>
    </xf>
    <xf numFmtId="49" fontId="7" fillId="0" borderId="0" xfId="0" applyNumberFormat="1" applyFont="1" applyAlignment="1">
      <alignment horizontal="righ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 model: All alts.</c:v>
          </c:tx>
          <c:spPr>
            <a:ln w="28575" cap="rnd">
              <a:solidFill>
                <a:srgbClr val="00B050"/>
              </a:solidFill>
              <a:round/>
            </a:ln>
            <a:effectLst/>
          </c:spPr>
          <c:marker>
            <c:symbol val="square"/>
            <c:size val="5"/>
            <c:spPr>
              <a:solidFill>
                <a:srgbClr val="00B050"/>
              </a:solidFill>
              <a:ln w="9525">
                <a:solidFill>
                  <a:srgbClr val="00B050"/>
                </a:solidFill>
              </a:ln>
              <a:effectLst/>
            </c:spPr>
          </c:marker>
          <c:cat>
            <c:numRef>
              <c:f>'Opt3and4-Dec.18'!$A$5:$A$16</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'Opt3and4-Dec.18'!$F$5:$F$16</c:f>
              <c:numCache>
                <c:formatCode>0.0%</c:formatCode>
                <c:ptCount val="12"/>
                <c:pt idx="0">
                  <c:v>0.57870200000000005</c:v>
                </c:pt>
                <c:pt idx="1">
                  <c:v>0.59496199999999999</c:v>
                </c:pt>
                <c:pt idx="2">
                  <c:v>0.61767399999999995</c:v>
                </c:pt>
                <c:pt idx="3">
                  <c:v>0.58260000000000001</c:v>
                </c:pt>
                <c:pt idx="4">
                  <c:v>0.54942199999999997</c:v>
                </c:pt>
                <c:pt idx="5">
                  <c:v>0.52132800000000001</c:v>
                </c:pt>
                <c:pt idx="6">
                  <c:v>0.49864199999999997</c:v>
                </c:pt>
                <c:pt idx="7">
                  <c:v>0.48028900000000002</c:v>
                </c:pt>
                <c:pt idx="8">
                  <c:v>0.46517199999999997</c:v>
                </c:pt>
                <c:pt idx="9">
                  <c:v>0.45251999999999998</c:v>
                </c:pt>
                <c:pt idx="10">
                  <c:v>0.44184899999999999</c:v>
                </c:pt>
                <c:pt idx="11">
                  <c:v>0.432838</c:v>
                </c:pt>
              </c:numCache>
            </c:numRef>
          </c:val>
          <c:smooth val="0"/>
        </c:ser>
        <c:ser>
          <c:idx val="1"/>
          <c:order val="1"/>
          <c:tx>
            <c:v>S model: No Action</c:v>
          </c:tx>
          <c:spPr>
            <a:ln w="28575" cap="rnd">
              <a:solidFill>
                <a:srgbClr val="0070C0"/>
              </a:solidFill>
              <a:round/>
            </a:ln>
            <a:effectLst/>
          </c:spPr>
          <c:marker>
            <c:symbol val="triangle"/>
            <c:size val="5"/>
            <c:spPr>
              <a:solidFill>
                <a:srgbClr val="0070C0"/>
              </a:solidFill>
              <a:ln w="9525">
                <a:solidFill>
                  <a:srgbClr val="0070C0"/>
                </a:solidFill>
              </a:ln>
              <a:effectLst/>
            </c:spPr>
          </c:marker>
          <c:cat>
            <c:numRef>
              <c:f>'Opt3and4-Dec.18'!$A$5:$A$16</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'Opt3and4-Dec.18'!$T$5:$T$16</c:f>
              <c:numCache>
                <c:formatCode>0.0%</c:formatCode>
                <c:ptCount val="12"/>
                <c:pt idx="0">
                  <c:v>0.32126500000000002</c:v>
                </c:pt>
                <c:pt idx="1">
                  <c:v>0.33957300000000001</c:v>
                </c:pt>
                <c:pt idx="2">
                  <c:v>0.34148600000000001</c:v>
                </c:pt>
                <c:pt idx="3">
                  <c:v>0.32544699999999999</c:v>
                </c:pt>
                <c:pt idx="4">
                  <c:v>0.32780399999999998</c:v>
                </c:pt>
                <c:pt idx="5">
                  <c:v>0.33978700000000001</c:v>
                </c:pt>
                <c:pt idx="6">
                  <c:v>0.35204099999999999</c:v>
                </c:pt>
                <c:pt idx="7">
                  <c:v>0.36181999999999997</c:v>
                </c:pt>
                <c:pt idx="8">
                  <c:v>0.36937599999999998</c:v>
                </c:pt>
                <c:pt idx="9">
                  <c:v>0.375643</c:v>
                </c:pt>
                <c:pt idx="10">
                  <c:v>0.38111499999999998</c:v>
                </c:pt>
                <c:pt idx="11">
                  <c:v>0.38599800000000001</c:v>
                </c:pt>
              </c:numCache>
            </c:numRef>
          </c:val>
          <c:smooth val="0"/>
        </c:ser>
        <c:ser>
          <c:idx val="2"/>
          <c:order val="2"/>
          <c:tx>
            <c:v>S model: Pref. Alt.</c:v>
          </c:tx>
          <c:spPr>
            <a:ln w="28575" cap="rnd">
              <a:solidFill>
                <a:srgbClr val="FF0000"/>
              </a:solidFill>
              <a:round/>
            </a:ln>
            <a:effectLst/>
          </c:spPr>
          <c:marker>
            <c:symbol val="circle"/>
            <c:size val="5"/>
            <c:spPr>
              <a:solidFill>
                <a:srgbClr val="FF0000"/>
              </a:solidFill>
              <a:ln w="9525">
                <a:solidFill>
                  <a:srgbClr val="FF0000"/>
                </a:solidFill>
              </a:ln>
              <a:effectLst/>
            </c:spPr>
          </c:marker>
          <c:cat>
            <c:numRef>
              <c:f>'Opt3and4-Dec.18'!$A$5:$A$16</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'Opt3and4-Dec.18'!$M$5:$M$16</c:f>
              <c:numCache>
                <c:formatCode>0.0%</c:formatCode>
                <c:ptCount val="12"/>
                <c:pt idx="0">
                  <c:v>0.32126500000000002</c:v>
                </c:pt>
                <c:pt idx="1">
                  <c:v>0.33957300000000001</c:v>
                </c:pt>
                <c:pt idx="2">
                  <c:v>0.34148600000000001</c:v>
                </c:pt>
                <c:pt idx="3">
                  <c:v>0.32379200000000002</c:v>
                </c:pt>
                <c:pt idx="4">
                  <c:v>0.32506800000000002</c:v>
                </c:pt>
                <c:pt idx="5">
                  <c:v>0.336115</c:v>
                </c:pt>
                <c:pt idx="6">
                  <c:v>0.34740599999999999</c:v>
                </c:pt>
                <c:pt idx="7">
                  <c:v>0.356213</c:v>
                </c:pt>
                <c:pt idx="8">
                  <c:v>0.36285000000000001</c:v>
                </c:pt>
                <c:pt idx="9">
                  <c:v>0.36828499999999997</c:v>
                </c:pt>
                <c:pt idx="10">
                  <c:v>0.37302099999999999</c:v>
                </c:pt>
                <c:pt idx="11">
                  <c:v>0.377253</c:v>
                </c:pt>
              </c:numCache>
            </c:numRef>
          </c:val>
          <c:smooth val="0"/>
        </c:ser>
        <c:ser>
          <c:idx val="3"/>
          <c:order val="3"/>
          <c:tx>
            <c:v>Bmsy</c:v>
          </c:tx>
          <c:spPr>
            <a:ln w="28575" cap="rnd">
              <a:solidFill>
                <a:schemeClr val="tx1"/>
              </a:solidFill>
              <a:round/>
            </a:ln>
            <a:effectLst/>
          </c:spPr>
          <c:marker>
            <c:symbol val="none"/>
          </c:marker>
          <c:cat>
            <c:numRef>
              <c:f>'Opt3and4-Dec.18'!$A$5:$A$16</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'Opt3and4-Dec.18'!$U$5:$U$16</c:f>
              <c:numCache>
                <c:formatCode>0%</c:formatCode>
                <c:ptCount val="12"/>
                <c:pt idx="0">
                  <c:v>0.4</c:v>
                </c:pt>
                <c:pt idx="1">
                  <c:v>0.4</c:v>
                </c:pt>
                <c:pt idx="2">
                  <c:v>0.4</c:v>
                </c:pt>
                <c:pt idx="3">
                  <c:v>0.4</c:v>
                </c:pt>
                <c:pt idx="4">
                  <c:v>0.4</c:v>
                </c:pt>
                <c:pt idx="5">
                  <c:v>0.4</c:v>
                </c:pt>
                <c:pt idx="6">
                  <c:v>0.4</c:v>
                </c:pt>
                <c:pt idx="7">
                  <c:v>0.4</c:v>
                </c:pt>
                <c:pt idx="8">
                  <c:v>0.4</c:v>
                </c:pt>
                <c:pt idx="9">
                  <c:v>0.4</c:v>
                </c:pt>
                <c:pt idx="10">
                  <c:v>0.4</c:v>
                </c:pt>
                <c:pt idx="11">
                  <c:v>0.4</c:v>
                </c:pt>
              </c:numCache>
            </c:numRef>
          </c:val>
          <c:smooth val="0"/>
        </c:ser>
        <c:ser>
          <c:idx val="4"/>
          <c:order val="4"/>
          <c:tx>
            <c:v>MSST</c:v>
          </c:tx>
          <c:spPr>
            <a:ln w="28575" cap="rnd">
              <a:solidFill>
                <a:schemeClr val="tx1"/>
              </a:solidFill>
              <a:prstDash val="sysDash"/>
              <a:round/>
            </a:ln>
            <a:effectLst/>
          </c:spPr>
          <c:marker>
            <c:symbol val="none"/>
          </c:marker>
          <c:cat>
            <c:numRef>
              <c:f>'Opt3and4-Dec.18'!$A$5:$A$16</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'Opt3and4-Dec.18'!$V$5:$V$16</c:f>
              <c:numCache>
                <c:formatCode>0%</c:formatCode>
                <c:ptCount val="12"/>
                <c:pt idx="0">
                  <c:v>0.25</c:v>
                </c:pt>
                <c:pt idx="1">
                  <c:v>0.25</c:v>
                </c:pt>
                <c:pt idx="2">
                  <c:v>0.25</c:v>
                </c:pt>
                <c:pt idx="3">
                  <c:v>0.25</c:v>
                </c:pt>
                <c:pt idx="4">
                  <c:v>0.25</c:v>
                </c:pt>
                <c:pt idx="5">
                  <c:v>0.25</c:v>
                </c:pt>
                <c:pt idx="6">
                  <c:v>0.25</c:v>
                </c:pt>
                <c:pt idx="7">
                  <c:v>0.25</c:v>
                </c:pt>
                <c:pt idx="8">
                  <c:v>0.25</c:v>
                </c:pt>
                <c:pt idx="9">
                  <c:v>0.25</c:v>
                </c:pt>
                <c:pt idx="10">
                  <c:v>0.25</c:v>
                </c:pt>
                <c:pt idx="11">
                  <c:v>0.25</c:v>
                </c:pt>
              </c:numCache>
            </c:numRef>
          </c:val>
          <c:smooth val="0"/>
        </c:ser>
        <c:dLbls>
          <c:showLegendKey val="0"/>
          <c:showVal val="0"/>
          <c:showCatName val="0"/>
          <c:showSerName val="0"/>
          <c:showPercent val="0"/>
          <c:showBubbleSize val="0"/>
        </c:dLbls>
        <c:marker val="1"/>
        <c:smooth val="0"/>
        <c:axId val="207642704"/>
        <c:axId val="207643088"/>
      </c:lineChart>
      <c:catAx>
        <c:axId val="2076427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07643088"/>
        <c:crosses val="autoZero"/>
        <c:auto val="1"/>
        <c:lblAlgn val="ctr"/>
        <c:lblOffset val="100"/>
        <c:noMultiLvlLbl val="0"/>
      </c:catAx>
      <c:valAx>
        <c:axId val="20764308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Depletion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07642704"/>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533400</xdr:colOff>
      <xdr:row>18</xdr:row>
      <xdr:rowOff>28575</xdr:rowOff>
    </xdr:from>
    <xdr:to>
      <xdr:col>19</xdr:col>
      <xdr:colOff>0</xdr:colOff>
      <xdr:row>45</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X138"/>
  <sheetViews>
    <sheetView showGridLines="0" tabSelected="1" zoomScale="130" zoomScaleNormal="130" workbookViewId="0">
      <pane xSplit="1" ySplit="7" topLeftCell="B8" activePane="bottomRight" state="frozen"/>
      <selection pane="topRight" activeCell="B1" sqref="B1"/>
      <selection pane="bottomLeft" activeCell="A5" sqref="A5"/>
      <selection pane="bottomRight" sqref="A1:I1"/>
    </sheetView>
  </sheetViews>
  <sheetFormatPr defaultRowHeight="15" x14ac:dyDescent="0.25"/>
  <cols>
    <col min="1" max="2" width="10" style="6" customWidth="1"/>
    <col min="3" max="3" width="10.140625" style="6" customWidth="1"/>
    <col min="4" max="4" width="11.85546875" style="25" customWidth="1"/>
    <col min="5" max="5" width="12.7109375" style="6" customWidth="1"/>
    <col min="6" max="6" width="11.5703125" style="25" customWidth="1"/>
    <col min="7" max="7" width="12.42578125" style="6" customWidth="1"/>
    <col min="8" max="8" width="12.7109375" style="25" customWidth="1"/>
    <col min="9" max="9" width="12.42578125" style="6" customWidth="1"/>
    <col min="10" max="10" width="9.140625" style="18"/>
    <col min="11" max="11" width="9.140625" style="15"/>
    <col min="12" max="12" width="9.5703125" style="15" bestFit="1" customWidth="1"/>
    <col min="13" max="16" width="9.140625" style="15"/>
    <col min="17" max="17" width="11.42578125" style="15" bestFit="1" customWidth="1"/>
    <col min="18" max="18" width="11.28515625" style="18" bestFit="1" customWidth="1"/>
    <col min="19" max="19" width="11.140625" style="18" bestFit="1" customWidth="1"/>
    <col min="20" max="29" width="9.140625" style="18"/>
    <col min="30" max="16384" width="9.140625" style="6"/>
  </cols>
  <sheetData>
    <row r="1" spans="1:16378" x14ac:dyDescent="0.25">
      <c r="A1" s="76" t="s">
        <v>112</v>
      </c>
      <c r="B1" s="76"/>
      <c r="C1" s="76"/>
      <c r="D1" s="76"/>
      <c r="E1" s="76"/>
      <c r="F1" s="76"/>
      <c r="G1" s="76"/>
      <c r="H1" s="76"/>
      <c r="I1" s="76"/>
    </row>
    <row r="2" spans="1:16378" x14ac:dyDescent="0.25">
      <c r="A2" s="76" t="s">
        <v>114</v>
      </c>
      <c r="B2" s="76"/>
      <c r="C2" s="76"/>
      <c r="D2" s="76"/>
      <c r="E2" s="76"/>
      <c r="F2" s="76"/>
      <c r="G2" s="76"/>
      <c r="H2" s="76"/>
      <c r="I2" s="76"/>
    </row>
    <row r="3" spans="1:16378" x14ac:dyDescent="0.25">
      <c r="A3" s="77" t="s">
        <v>113</v>
      </c>
      <c r="B3" s="77"/>
      <c r="C3" s="77"/>
      <c r="D3" s="77"/>
      <c r="E3" s="77"/>
      <c r="F3" s="77"/>
      <c r="G3" s="77"/>
      <c r="H3" s="77"/>
      <c r="I3" s="77"/>
    </row>
    <row r="4" spans="1:16378" ht="34.5" customHeight="1" x14ac:dyDescent="0.25">
      <c r="A4" s="72" t="s">
        <v>80</v>
      </c>
      <c r="B4" s="72"/>
      <c r="C4" s="72"/>
      <c r="D4" s="72"/>
      <c r="E4" s="72"/>
      <c r="F4" s="72"/>
      <c r="G4" s="72"/>
      <c r="H4" s="72"/>
      <c r="I4" s="72"/>
    </row>
    <row r="5" spans="1:16378" s="30" customFormat="1" ht="54" customHeight="1" x14ac:dyDescent="0.25">
      <c r="A5" s="75" t="s">
        <v>84</v>
      </c>
      <c r="B5" s="75"/>
      <c r="C5" s="75"/>
      <c r="D5" s="75"/>
      <c r="E5" s="75"/>
      <c r="F5" s="75"/>
      <c r="G5" s="75"/>
      <c r="H5" s="75"/>
      <c r="I5" s="75"/>
      <c r="J5" s="29"/>
      <c r="K5" s="55"/>
      <c r="L5" s="55"/>
      <c r="M5" s="55"/>
      <c r="N5" s="55"/>
      <c r="O5" s="55"/>
      <c r="P5" s="55"/>
      <c r="Q5" s="55"/>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c r="XEU5" s="29"/>
      <c r="XEV5" s="29"/>
      <c r="XEW5" s="29"/>
      <c r="XEX5" s="29"/>
    </row>
    <row r="6" spans="1:16378" x14ac:dyDescent="0.25">
      <c r="A6" s="71"/>
      <c r="B6" s="71"/>
      <c r="C6" s="71"/>
      <c r="D6" s="70" t="s">
        <v>2</v>
      </c>
      <c r="E6" s="70"/>
      <c r="F6" s="70" t="s">
        <v>3</v>
      </c>
      <c r="G6" s="70"/>
      <c r="H6" s="70" t="s">
        <v>5</v>
      </c>
      <c r="I6" s="70"/>
    </row>
    <row r="7" spans="1:16378" s="13" customFormat="1" ht="30" x14ac:dyDescent="0.25">
      <c r="A7" s="16" t="s">
        <v>9</v>
      </c>
      <c r="B7" s="16" t="s">
        <v>8</v>
      </c>
      <c r="C7" s="16" t="s">
        <v>4</v>
      </c>
      <c r="D7" s="26" t="s">
        <v>6</v>
      </c>
      <c r="E7" s="16" t="s">
        <v>7</v>
      </c>
      <c r="F7" s="26" t="s">
        <v>6</v>
      </c>
      <c r="G7" s="16" t="s">
        <v>7</v>
      </c>
      <c r="H7" s="26" t="s">
        <v>6</v>
      </c>
      <c r="I7" s="16" t="s">
        <v>7</v>
      </c>
      <c r="J7" s="18"/>
      <c r="K7" s="15"/>
      <c r="L7" s="15"/>
      <c r="M7" s="15"/>
      <c r="N7" s="15"/>
      <c r="O7" s="15"/>
      <c r="P7" s="15"/>
      <c r="Q7" s="15"/>
      <c r="R7" s="18"/>
      <c r="S7" s="18"/>
      <c r="T7" s="18"/>
      <c r="U7" s="18"/>
      <c r="V7" s="18"/>
      <c r="W7" s="18"/>
      <c r="X7" s="18"/>
      <c r="Y7" s="18"/>
      <c r="Z7" s="18"/>
      <c r="AA7" s="18"/>
      <c r="AB7" s="18"/>
      <c r="AC7" s="18"/>
    </row>
    <row r="8" spans="1:16378" x14ac:dyDescent="0.25">
      <c r="A8" s="7">
        <v>2019</v>
      </c>
      <c r="B8" s="8" t="s">
        <v>0</v>
      </c>
      <c r="C8" s="8">
        <v>0.95599999999999996</v>
      </c>
      <c r="D8" s="42">
        <v>4315.01</v>
      </c>
      <c r="E8" s="34">
        <f t="shared" ref="E8:E17" si="0">D8+((+D40)*0.2131)</f>
        <v>4582.1116710000006</v>
      </c>
      <c r="F8" s="42">
        <v>4125.05</v>
      </c>
      <c r="G8" s="34">
        <f>F8+((+F18)*0.2131)</f>
        <v>4368.9138256229999</v>
      </c>
      <c r="H8" s="35">
        <f>F8</f>
        <v>4125.05</v>
      </c>
      <c r="I8" s="34">
        <f t="shared" ref="I8:I17" si="1">H8+((+H40)*0.2131)</f>
        <v>4354.5587000000005</v>
      </c>
      <c r="J8" s="60"/>
      <c r="K8" s="62"/>
      <c r="L8" s="63"/>
      <c r="M8" s="62"/>
      <c r="N8" s="63"/>
      <c r="O8" s="62"/>
    </row>
    <row r="9" spans="1:16378" x14ac:dyDescent="0.25">
      <c r="A9" s="7">
        <v>2020</v>
      </c>
      <c r="B9" s="8" t="s">
        <v>0</v>
      </c>
      <c r="C9" s="8">
        <v>0.95599999999999996</v>
      </c>
      <c r="D9" s="42">
        <v>4145.0600000000004</v>
      </c>
      <c r="E9" s="34">
        <f t="shared" si="0"/>
        <v>4385.7244850000006</v>
      </c>
      <c r="F9" s="42">
        <v>3962.72</v>
      </c>
      <c r="G9" s="34">
        <f t="shared" ref="G9:G17" si="2">F9+((+F19)*0.2131)</f>
        <v>4183.6957519309999</v>
      </c>
      <c r="H9" s="35">
        <f>F9</f>
        <v>3962.72</v>
      </c>
      <c r="I9" s="34">
        <f t="shared" si="1"/>
        <v>4165.8042999999998</v>
      </c>
      <c r="J9" s="60"/>
      <c r="K9" s="62"/>
      <c r="L9" s="63"/>
      <c r="M9" s="62"/>
      <c r="N9" s="63"/>
      <c r="O9" s="62"/>
    </row>
    <row r="10" spans="1:16378" x14ac:dyDescent="0.25">
      <c r="A10" s="7">
        <v>2021</v>
      </c>
      <c r="B10" s="8" t="s">
        <v>0</v>
      </c>
      <c r="C10" s="8">
        <v>0.95599999999999996</v>
      </c>
      <c r="D10" s="42">
        <v>4003.27</v>
      </c>
      <c r="E10" s="34">
        <f t="shared" si="0"/>
        <v>4268.2726359999997</v>
      </c>
      <c r="F10" s="42">
        <v>3827.2</v>
      </c>
      <c r="G10" s="34">
        <f t="shared" si="2"/>
        <v>4070.9879471059999</v>
      </c>
      <c r="H10" s="35">
        <f t="shared" ref="H10:H14" si="3">F10</f>
        <v>3827.2</v>
      </c>
      <c r="I10" s="34">
        <f t="shared" si="1"/>
        <v>4053.7253000000001</v>
      </c>
      <c r="J10" s="60"/>
      <c r="K10" s="62"/>
      <c r="L10" s="63"/>
      <c r="M10" s="62"/>
      <c r="N10" s="63"/>
      <c r="O10" s="62"/>
    </row>
    <row r="11" spans="1:16378" x14ac:dyDescent="0.25">
      <c r="A11" s="7">
        <v>2022</v>
      </c>
      <c r="B11" s="8" t="s">
        <v>0</v>
      </c>
      <c r="C11" s="8">
        <v>0.95599999999999996</v>
      </c>
      <c r="D11" s="42">
        <v>3896.09</v>
      </c>
      <c r="E11" s="34">
        <f t="shared" si="0"/>
        <v>4198.0761410000005</v>
      </c>
      <c r="F11" s="42">
        <v>3724.74</v>
      </c>
      <c r="G11" s="34">
        <f t="shared" si="2"/>
        <v>4002.8911872919998</v>
      </c>
      <c r="H11" s="35">
        <f t="shared" si="3"/>
        <v>3724.74</v>
      </c>
      <c r="I11" s="34">
        <f t="shared" si="1"/>
        <v>3989.4101999999998</v>
      </c>
      <c r="J11" s="60"/>
      <c r="K11" s="62"/>
      <c r="L11" s="63"/>
      <c r="M11" s="62"/>
      <c r="N11" s="63"/>
      <c r="O11" s="62"/>
    </row>
    <row r="12" spans="1:16378" x14ac:dyDescent="0.25">
      <c r="A12" s="7">
        <v>2023</v>
      </c>
      <c r="B12" s="8" t="s">
        <v>0</v>
      </c>
      <c r="C12" s="8">
        <v>0.95599999999999996</v>
      </c>
      <c r="D12" s="42">
        <v>3815.66</v>
      </c>
      <c r="E12" s="34">
        <f t="shared" si="0"/>
        <v>4143.5292669999999</v>
      </c>
      <c r="F12" s="42">
        <v>3647.88</v>
      </c>
      <c r="G12" s="34">
        <f t="shared" si="2"/>
        <v>3950.3531703950002</v>
      </c>
      <c r="H12" s="35">
        <f t="shared" si="3"/>
        <v>3647.88</v>
      </c>
      <c r="I12" s="34">
        <f t="shared" si="1"/>
        <v>3940.8924999999999</v>
      </c>
      <c r="J12" s="60"/>
      <c r="K12" s="62"/>
      <c r="L12" s="63"/>
      <c r="M12" s="62"/>
      <c r="N12" s="63"/>
      <c r="O12" s="62"/>
    </row>
    <row r="13" spans="1:16378" x14ac:dyDescent="0.25">
      <c r="A13" s="7">
        <v>2024</v>
      </c>
      <c r="B13" s="8" t="s">
        <v>0</v>
      </c>
      <c r="C13" s="8">
        <v>0.95599999999999996</v>
      </c>
      <c r="D13" s="42">
        <v>3752.57</v>
      </c>
      <c r="E13" s="34">
        <f t="shared" si="0"/>
        <v>4094.5379630000002</v>
      </c>
      <c r="F13" s="42">
        <v>3587.59</v>
      </c>
      <c r="G13" s="34">
        <f t="shared" si="2"/>
        <v>3903.583165642</v>
      </c>
      <c r="H13" s="35">
        <f t="shared" si="3"/>
        <v>3587.59</v>
      </c>
      <c r="I13" s="34">
        <f t="shared" si="1"/>
        <v>3897.2243000000003</v>
      </c>
      <c r="J13" s="60"/>
      <c r="K13" s="62"/>
      <c r="L13" s="63"/>
      <c r="M13" s="62"/>
      <c r="N13" s="63"/>
      <c r="O13" s="62"/>
    </row>
    <row r="14" spans="1:16378" x14ac:dyDescent="0.25">
      <c r="A14" s="7">
        <v>2025</v>
      </c>
      <c r="B14" s="8" t="s">
        <v>0</v>
      </c>
      <c r="C14" s="8">
        <v>0.95599999999999996</v>
      </c>
      <c r="D14" s="43">
        <v>3700.63</v>
      </c>
      <c r="E14" s="34">
        <f t="shared" si="0"/>
        <v>4050.3654580000002</v>
      </c>
      <c r="F14" s="43">
        <v>3537.96</v>
      </c>
      <c r="G14" s="34">
        <f t="shared" si="2"/>
        <v>3861.5663101810001</v>
      </c>
      <c r="H14" s="35">
        <f t="shared" si="3"/>
        <v>3537.96</v>
      </c>
      <c r="I14" s="34">
        <f t="shared" si="1"/>
        <v>3857.8231000000001</v>
      </c>
      <c r="J14" s="60"/>
      <c r="K14" s="62"/>
      <c r="L14" s="63"/>
      <c r="M14" s="62"/>
      <c r="N14" s="63"/>
      <c r="O14" s="62"/>
    </row>
    <row r="15" spans="1:16378" x14ac:dyDescent="0.25">
      <c r="A15" s="14">
        <v>2026</v>
      </c>
      <c r="B15" s="15" t="s">
        <v>0</v>
      </c>
      <c r="C15" s="15">
        <v>0.95599999999999996</v>
      </c>
      <c r="D15" s="43">
        <v>3656.52</v>
      </c>
      <c r="E15" s="34">
        <f t="shared" si="0"/>
        <v>4011.5232900000001</v>
      </c>
      <c r="F15" s="43">
        <v>3495.81</v>
      </c>
      <c r="G15" s="34">
        <f t="shared" si="2"/>
        <v>3824.620798206</v>
      </c>
      <c r="H15" s="35">
        <f t="shared" ref="H15" si="4">F15</f>
        <v>3495.81</v>
      </c>
      <c r="I15" s="34">
        <f t="shared" si="1"/>
        <v>3823.1315999999997</v>
      </c>
      <c r="J15" s="60"/>
      <c r="K15" s="62"/>
      <c r="L15" s="63"/>
      <c r="M15" s="62"/>
      <c r="N15" s="63"/>
      <c r="O15" s="62"/>
    </row>
    <row r="16" spans="1:16378" x14ac:dyDescent="0.25">
      <c r="A16" s="7">
        <v>2027</v>
      </c>
      <c r="B16" s="15" t="s">
        <v>0</v>
      </c>
      <c r="C16" s="15">
        <v>0.95599999999999996</v>
      </c>
      <c r="D16" s="43">
        <v>3618.51</v>
      </c>
      <c r="E16" s="34">
        <f t="shared" si="0"/>
        <v>3977.7049670000001</v>
      </c>
      <c r="F16" s="43">
        <v>3459.48</v>
      </c>
      <c r="G16" s="34">
        <f t="shared" si="2"/>
        <v>3792.4290957869998</v>
      </c>
      <c r="H16" s="35">
        <f t="shared" ref="H16:H17" si="5">F16</f>
        <v>3459.48</v>
      </c>
      <c r="I16" s="34">
        <f t="shared" si="1"/>
        <v>3792.7833169999999</v>
      </c>
      <c r="J16" s="60"/>
      <c r="K16" s="62"/>
      <c r="L16" s="63"/>
      <c r="M16" s="62"/>
      <c r="N16" s="63"/>
      <c r="O16" s="62"/>
    </row>
    <row r="17" spans="1:29" s="10" customFormat="1" x14ac:dyDescent="0.25">
      <c r="A17" s="9">
        <v>2028</v>
      </c>
      <c r="B17" s="10" t="s">
        <v>0</v>
      </c>
      <c r="C17" s="10">
        <v>0.95599999999999996</v>
      </c>
      <c r="D17" s="44">
        <v>3585.55</v>
      </c>
      <c r="E17" s="36">
        <f t="shared" si="0"/>
        <v>3948.1844010000004</v>
      </c>
      <c r="F17" s="44">
        <v>3427.98</v>
      </c>
      <c r="G17" s="36">
        <f t="shared" si="2"/>
        <v>3764.333901037</v>
      </c>
      <c r="H17" s="37">
        <f t="shared" si="5"/>
        <v>3427.98</v>
      </c>
      <c r="I17" s="36">
        <f t="shared" si="1"/>
        <v>3766.4083719999999</v>
      </c>
      <c r="J17" s="60"/>
      <c r="K17" s="62"/>
      <c r="L17" s="63"/>
      <c r="M17" s="62"/>
      <c r="N17" s="63"/>
      <c r="O17" s="62"/>
      <c r="P17" s="15"/>
      <c r="Q17" s="15"/>
      <c r="R17" s="18"/>
      <c r="S17" s="18"/>
      <c r="T17" s="18"/>
      <c r="U17" s="18"/>
      <c r="V17" s="18"/>
      <c r="W17" s="18"/>
      <c r="X17" s="18"/>
      <c r="Y17" s="18"/>
      <c r="Z17" s="18"/>
      <c r="AA17" s="18"/>
      <c r="AB17" s="18"/>
      <c r="AC17" s="18"/>
    </row>
    <row r="18" spans="1:29" x14ac:dyDescent="0.25">
      <c r="A18" s="7">
        <v>2019</v>
      </c>
      <c r="B18" s="8" t="s">
        <v>1</v>
      </c>
      <c r="C18" s="8">
        <v>0.91300000000000003</v>
      </c>
      <c r="D18" s="38">
        <v>1253.4100000000001</v>
      </c>
      <c r="E18" s="34">
        <f>D18-((D18)*0.2131)</f>
        <v>986.30832900000007</v>
      </c>
      <c r="F18" s="35">
        <f>D18*C18</f>
        <v>1144.3633300000001</v>
      </c>
      <c r="G18" s="34">
        <f t="shared" ref="G18:G27" si="6">F18-((F18)*0.2131)</f>
        <v>900.49950437700011</v>
      </c>
      <c r="H18" s="38">
        <v>1032.08</v>
      </c>
      <c r="I18" s="34">
        <f>H18-((H18)*0.2131)</f>
        <v>812.14375199999995</v>
      </c>
      <c r="L18" s="56"/>
      <c r="M18" s="62"/>
      <c r="O18" s="62"/>
    </row>
    <row r="19" spans="1:29" x14ac:dyDescent="0.25">
      <c r="A19" s="7">
        <v>2020</v>
      </c>
      <c r="B19" s="8" t="s">
        <v>1</v>
      </c>
      <c r="C19" s="8">
        <v>0.91300000000000003</v>
      </c>
      <c r="D19" s="38">
        <v>1135.77</v>
      </c>
      <c r="E19" s="34">
        <f t="shared" ref="E19:E27" si="7">D19-((D19)*0.2131)</f>
        <v>893.73741299999995</v>
      </c>
      <c r="F19" s="35">
        <f t="shared" ref="F19:F27" si="8">D19*C19</f>
        <v>1036.9580100000001</v>
      </c>
      <c r="G19" s="34">
        <f t="shared" si="6"/>
        <v>815.98225806900007</v>
      </c>
      <c r="H19" s="38">
        <v>920.52499999999998</v>
      </c>
      <c r="I19" s="34">
        <f t="shared" ref="I19:I27" si="9">H19-((H19)*0.2131)</f>
        <v>724.36112249999996</v>
      </c>
      <c r="L19" s="56"/>
      <c r="M19" s="62"/>
      <c r="O19" s="62"/>
    </row>
    <row r="20" spans="1:29" x14ac:dyDescent="0.25">
      <c r="A20" s="7">
        <v>2021</v>
      </c>
      <c r="B20" s="8" t="s">
        <v>1</v>
      </c>
      <c r="C20" s="8">
        <v>0.91300000000000003</v>
      </c>
      <c r="D20" s="39">
        <v>1253.02</v>
      </c>
      <c r="E20" s="34">
        <f t="shared" si="7"/>
        <v>986.00143800000001</v>
      </c>
      <c r="F20" s="35">
        <f t="shared" si="8"/>
        <v>1144.0072600000001</v>
      </c>
      <c r="G20" s="34">
        <f t="shared" si="6"/>
        <v>900.21931289400004</v>
      </c>
      <c r="H20" s="39">
        <v>1030.1300000000001</v>
      </c>
      <c r="I20" s="34">
        <f t="shared" si="9"/>
        <v>810.60929700000008</v>
      </c>
      <c r="L20" s="56"/>
      <c r="M20" s="62"/>
      <c r="O20" s="62"/>
    </row>
    <row r="21" spans="1:29" x14ac:dyDescent="0.25">
      <c r="A21" s="7">
        <v>2022</v>
      </c>
      <c r="B21" s="8" t="s">
        <v>1</v>
      </c>
      <c r="C21" s="8">
        <v>0.91300000000000003</v>
      </c>
      <c r="D21" s="39">
        <v>1429.64</v>
      </c>
      <c r="E21" s="34">
        <f t="shared" si="7"/>
        <v>1124.9837160000002</v>
      </c>
      <c r="F21" s="35">
        <f t="shared" si="8"/>
        <v>1305.2613200000001</v>
      </c>
      <c r="G21" s="34">
        <f t="shared" si="6"/>
        <v>1027.110132708</v>
      </c>
      <c r="H21" s="39">
        <v>1205.71</v>
      </c>
      <c r="I21" s="34">
        <f t="shared" si="9"/>
        <v>948.77319899999998</v>
      </c>
      <c r="L21" s="56"/>
      <c r="M21" s="62"/>
      <c r="O21" s="62"/>
    </row>
    <row r="22" spans="1:29" x14ac:dyDescent="0.25">
      <c r="A22" s="7">
        <v>2023</v>
      </c>
      <c r="B22" s="8" t="s">
        <v>1</v>
      </c>
      <c r="C22" s="8">
        <v>0.91300000000000003</v>
      </c>
      <c r="D22" s="39">
        <v>1554.65</v>
      </c>
      <c r="E22" s="34">
        <f t="shared" si="7"/>
        <v>1223.3540849999999</v>
      </c>
      <c r="F22" s="35">
        <f t="shared" si="8"/>
        <v>1419.3954500000002</v>
      </c>
      <c r="G22" s="34">
        <f t="shared" si="6"/>
        <v>1116.9222796050001</v>
      </c>
      <c r="H22" s="39">
        <v>1337.97</v>
      </c>
      <c r="I22" s="34">
        <f t="shared" si="9"/>
        <v>1052.8485929999999</v>
      </c>
      <c r="L22" s="56"/>
      <c r="M22" s="62"/>
      <c r="O22" s="62"/>
    </row>
    <row r="23" spans="1:29" x14ac:dyDescent="0.25">
      <c r="A23" s="7">
        <v>2024</v>
      </c>
      <c r="B23" s="8" t="s">
        <v>1</v>
      </c>
      <c r="C23" s="8">
        <v>0.91300000000000003</v>
      </c>
      <c r="D23" s="39">
        <v>1624.14</v>
      </c>
      <c r="E23" s="34">
        <f t="shared" si="7"/>
        <v>1278.035766</v>
      </c>
      <c r="F23" s="35">
        <f t="shared" si="8"/>
        <v>1482.8398200000001</v>
      </c>
      <c r="G23" s="34">
        <f t="shared" si="6"/>
        <v>1166.846654358</v>
      </c>
      <c r="H23" s="39">
        <v>1417.72</v>
      </c>
      <c r="I23" s="34">
        <f t="shared" si="9"/>
        <v>1115.6038679999999</v>
      </c>
      <c r="L23" s="56"/>
      <c r="M23" s="62"/>
      <c r="O23" s="62"/>
    </row>
    <row r="24" spans="1:29" x14ac:dyDescent="0.25">
      <c r="A24" s="7">
        <v>2025</v>
      </c>
      <c r="B24" s="8" t="s">
        <v>1</v>
      </c>
      <c r="C24" s="8">
        <v>0.91300000000000003</v>
      </c>
      <c r="D24" s="39">
        <v>1663.27</v>
      </c>
      <c r="E24" s="34">
        <f t="shared" si="7"/>
        <v>1308.8271629999999</v>
      </c>
      <c r="F24" s="35">
        <f t="shared" si="8"/>
        <v>1518.5655100000001</v>
      </c>
      <c r="G24" s="34">
        <f t="shared" si="6"/>
        <v>1194.9591998190001</v>
      </c>
      <c r="H24" s="39">
        <v>1467.09</v>
      </c>
      <c r="I24" s="34">
        <f t="shared" si="9"/>
        <v>1154.453121</v>
      </c>
      <c r="L24" s="56"/>
      <c r="M24" s="62"/>
      <c r="O24" s="62"/>
    </row>
    <row r="25" spans="1:29" s="11" customFormat="1" x14ac:dyDescent="0.25">
      <c r="A25" s="14">
        <v>2026</v>
      </c>
      <c r="B25" s="15" t="s">
        <v>1</v>
      </c>
      <c r="C25" s="15">
        <v>0.91300000000000003</v>
      </c>
      <c r="D25" s="39">
        <v>1690.02</v>
      </c>
      <c r="E25" s="34">
        <f t="shared" si="7"/>
        <v>1329.8767379999999</v>
      </c>
      <c r="F25" s="35">
        <f t="shared" si="8"/>
        <v>1542.9882600000001</v>
      </c>
      <c r="G25" s="34">
        <f t="shared" si="6"/>
        <v>1214.177461794</v>
      </c>
      <c r="H25" s="39">
        <v>1503.28</v>
      </c>
      <c r="I25" s="34">
        <f t="shared" si="9"/>
        <v>1182.931032</v>
      </c>
      <c r="J25" s="18"/>
      <c r="K25" s="15"/>
      <c r="L25" s="56"/>
      <c r="M25" s="62"/>
      <c r="N25" s="15"/>
      <c r="O25" s="62"/>
      <c r="P25" s="15"/>
      <c r="Q25" s="15"/>
      <c r="R25" s="18"/>
      <c r="S25" s="18"/>
      <c r="T25" s="18"/>
      <c r="U25" s="18"/>
      <c r="V25" s="18"/>
      <c r="W25" s="18"/>
      <c r="X25" s="18"/>
      <c r="Y25" s="18"/>
      <c r="Z25" s="18"/>
      <c r="AA25" s="18"/>
      <c r="AB25" s="18"/>
      <c r="AC25" s="18"/>
    </row>
    <row r="26" spans="1:29" s="11" customFormat="1" x14ac:dyDescent="0.25">
      <c r="A26" s="7">
        <v>2027</v>
      </c>
      <c r="B26" s="15" t="s">
        <v>1</v>
      </c>
      <c r="C26" s="15">
        <v>0.91300000000000003</v>
      </c>
      <c r="D26" s="39">
        <v>1711.29</v>
      </c>
      <c r="E26" s="34">
        <f t="shared" si="7"/>
        <v>1346.6141009999999</v>
      </c>
      <c r="F26" s="35">
        <f t="shared" si="8"/>
        <v>1562.40777</v>
      </c>
      <c r="G26" s="34">
        <f t="shared" si="6"/>
        <v>1229.458674213</v>
      </c>
      <c r="H26" s="39">
        <v>1533.05</v>
      </c>
      <c r="I26" s="34">
        <f t="shared" si="9"/>
        <v>1206.357045</v>
      </c>
      <c r="J26" s="18"/>
      <c r="K26" s="15"/>
      <c r="L26" s="56"/>
      <c r="M26" s="62"/>
      <c r="N26" s="15"/>
      <c r="O26" s="62"/>
      <c r="P26" s="15"/>
      <c r="Q26" s="15"/>
      <c r="R26" s="18"/>
      <c r="S26" s="18"/>
      <c r="T26" s="18"/>
      <c r="U26" s="18"/>
      <c r="V26" s="18"/>
      <c r="W26" s="18"/>
      <c r="X26" s="18"/>
      <c r="Y26" s="18"/>
      <c r="Z26" s="18"/>
      <c r="AA26" s="18"/>
      <c r="AB26" s="18"/>
      <c r="AC26" s="18"/>
    </row>
    <row r="27" spans="1:29" s="17" customFormat="1" x14ac:dyDescent="0.25">
      <c r="A27" s="9">
        <v>2028</v>
      </c>
      <c r="B27" s="10" t="s">
        <v>1</v>
      </c>
      <c r="C27" s="10">
        <v>0.91300000000000003</v>
      </c>
      <c r="D27" s="40">
        <v>1728.79</v>
      </c>
      <c r="E27" s="34">
        <f t="shared" si="7"/>
        <v>1360.384851</v>
      </c>
      <c r="F27" s="35">
        <f t="shared" si="8"/>
        <v>1578.38527</v>
      </c>
      <c r="G27" s="34">
        <f t="shared" si="6"/>
        <v>1242.031368963</v>
      </c>
      <c r="H27" s="40">
        <v>1558.15</v>
      </c>
      <c r="I27" s="34">
        <f t="shared" si="9"/>
        <v>1226.1082350000001</v>
      </c>
      <c r="J27" s="18"/>
      <c r="K27" s="15"/>
      <c r="L27" s="56"/>
      <c r="M27" s="62"/>
      <c r="N27" s="15"/>
      <c r="O27" s="62"/>
      <c r="P27" s="15"/>
      <c r="Q27" s="15"/>
      <c r="R27" s="18"/>
      <c r="S27" s="18"/>
      <c r="T27" s="18"/>
      <c r="U27" s="18"/>
      <c r="V27" s="18"/>
      <c r="W27" s="18"/>
      <c r="X27" s="18"/>
      <c r="Y27" s="18"/>
      <c r="Z27" s="18"/>
      <c r="AA27" s="18"/>
      <c r="AB27" s="18"/>
      <c r="AC27" s="18"/>
    </row>
    <row r="28" spans="1:29" s="13" customFormat="1" ht="54.75" customHeight="1" x14ac:dyDescent="0.25">
      <c r="A28" s="75" t="s">
        <v>85</v>
      </c>
      <c r="B28" s="75"/>
      <c r="C28" s="75"/>
      <c r="D28" s="75"/>
      <c r="E28" s="75"/>
      <c r="F28" s="75"/>
      <c r="G28" s="75"/>
      <c r="H28" s="75"/>
      <c r="I28" s="75"/>
      <c r="J28" s="18"/>
      <c r="K28" s="64"/>
      <c r="L28" s="15"/>
      <c r="M28" s="15"/>
      <c r="N28" s="15"/>
      <c r="O28" s="15"/>
      <c r="P28" s="15"/>
      <c r="Q28" s="15"/>
      <c r="R28" s="18"/>
      <c r="S28" s="18"/>
      <c r="T28" s="18"/>
      <c r="U28" s="18"/>
      <c r="V28" s="18"/>
      <c r="W28" s="18"/>
      <c r="X28" s="18"/>
      <c r="Y28" s="18"/>
      <c r="Z28" s="18"/>
      <c r="AA28" s="18"/>
      <c r="AB28" s="18"/>
      <c r="AC28" s="18"/>
    </row>
    <row r="29" spans="1:29" x14ac:dyDescent="0.25">
      <c r="A29" s="71"/>
      <c r="B29" s="71"/>
      <c r="C29" s="71"/>
      <c r="D29" s="70" t="s">
        <v>2</v>
      </c>
      <c r="E29" s="70"/>
      <c r="F29" s="70" t="s">
        <v>3</v>
      </c>
      <c r="G29" s="70"/>
      <c r="H29" s="70" t="s">
        <v>5</v>
      </c>
      <c r="I29" s="70"/>
    </row>
    <row r="30" spans="1:29" x14ac:dyDescent="0.25">
      <c r="A30" s="7">
        <v>2019</v>
      </c>
      <c r="B30" s="8" t="s">
        <v>0</v>
      </c>
      <c r="C30" s="8">
        <v>0.95599999999999996</v>
      </c>
      <c r="D30" s="38">
        <v>4315.01</v>
      </c>
      <c r="E30" s="34">
        <f t="shared" ref="E30:E39" si="10">D30+((+D18)*0.2131)</f>
        <v>4582.1116710000006</v>
      </c>
      <c r="F30" s="38">
        <v>4125.05</v>
      </c>
      <c r="G30" s="34">
        <f>F30+((+F40)*0.2131)</f>
        <v>4380.3991974760002</v>
      </c>
      <c r="H30" s="38">
        <f>F30</f>
        <v>4125.05</v>
      </c>
      <c r="I30" s="34">
        <f t="shared" ref="I30:I39" si="11">H30+((+H18)*0.2131)</f>
        <v>4344.9862480000002</v>
      </c>
      <c r="J30" s="60"/>
      <c r="K30" s="62"/>
      <c r="L30" s="63"/>
      <c r="M30" s="62"/>
      <c r="N30" s="63"/>
    </row>
    <row r="31" spans="1:29" x14ac:dyDescent="0.25">
      <c r="A31" s="7">
        <v>2020</v>
      </c>
      <c r="B31" s="8" t="s">
        <v>0</v>
      </c>
      <c r="C31" s="8">
        <v>0.95599999999999996</v>
      </c>
      <c r="D31" s="38">
        <v>4145.0600000000004</v>
      </c>
      <c r="E31" s="34">
        <f t="shared" si="10"/>
        <v>4387.0925870000001</v>
      </c>
      <c r="F31" s="38">
        <v>3962.72</v>
      </c>
      <c r="G31" s="34">
        <f t="shared" ref="G31:G39" si="12">F31+((+F41)*0.2131)</f>
        <v>4192.7952476599994</v>
      </c>
      <c r="H31" s="38">
        <f>F31</f>
        <v>3962.72</v>
      </c>
      <c r="I31" s="34">
        <f t="shared" si="11"/>
        <v>4158.8838774999995</v>
      </c>
      <c r="J31" s="60"/>
      <c r="K31" s="62"/>
      <c r="L31" s="63"/>
      <c r="M31" s="62"/>
      <c r="N31" s="63"/>
    </row>
    <row r="32" spans="1:29" x14ac:dyDescent="0.25">
      <c r="A32" s="7">
        <v>2021</v>
      </c>
      <c r="B32" s="8" t="s">
        <v>0</v>
      </c>
      <c r="C32" s="8">
        <v>0.95599999999999996</v>
      </c>
      <c r="D32" s="39">
        <v>4003.27</v>
      </c>
      <c r="E32" s="34">
        <f t="shared" si="10"/>
        <v>4270.2885619999997</v>
      </c>
      <c r="F32" s="38">
        <v>3827.2</v>
      </c>
      <c r="G32" s="34">
        <f t="shared" si="12"/>
        <v>4080.5425200159998</v>
      </c>
      <c r="H32" s="38">
        <f t="shared" ref="H32:H39" si="13">F32</f>
        <v>3827.2</v>
      </c>
      <c r="I32" s="34">
        <f t="shared" si="11"/>
        <v>4046.720703</v>
      </c>
      <c r="J32" s="60"/>
      <c r="K32" s="62"/>
      <c r="L32" s="63"/>
      <c r="M32" s="62"/>
      <c r="N32" s="63"/>
    </row>
    <row r="33" spans="1:29" x14ac:dyDescent="0.25">
      <c r="A33" s="7">
        <v>2022</v>
      </c>
      <c r="B33" s="8" t="s">
        <v>0</v>
      </c>
      <c r="C33" s="8">
        <v>0.95599999999999996</v>
      </c>
      <c r="D33" s="39">
        <v>3896.09</v>
      </c>
      <c r="E33" s="34">
        <f t="shared" si="10"/>
        <v>4200.7462839999998</v>
      </c>
      <c r="F33" s="38">
        <v>3724.74</v>
      </c>
      <c r="G33" s="34">
        <f t="shared" si="12"/>
        <v>4013.438750796</v>
      </c>
      <c r="H33" s="38">
        <f t="shared" si="13"/>
        <v>3724.74</v>
      </c>
      <c r="I33" s="34">
        <f t="shared" si="11"/>
        <v>3981.6768009999996</v>
      </c>
      <c r="J33" s="60"/>
      <c r="K33" s="62"/>
      <c r="L33" s="63"/>
      <c r="M33" s="62"/>
      <c r="N33" s="63"/>
    </row>
    <row r="34" spans="1:29" x14ac:dyDescent="0.25">
      <c r="A34" s="7">
        <v>2023</v>
      </c>
      <c r="B34" s="8" t="s">
        <v>0</v>
      </c>
      <c r="C34" s="8">
        <v>0.95599999999999996</v>
      </c>
      <c r="D34" s="39">
        <v>3815.66</v>
      </c>
      <c r="E34" s="34">
        <f t="shared" si="10"/>
        <v>4146.9559149999995</v>
      </c>
      <c r="F34" s="38">
        <v>3647.88</v>
      </c>
      <c r="G34" s="34">
        <f t="shared" si="12"/>
        <v>3961.323019252</v>
      </c>
      <c r="H34" s="38">
        <f t="shared" si="13"/>
        <v>3647.88</v>
      </c>
      <c r="I34" s="34">
        <f t="shared" si="11"/>
        <v>3933.0014070000002</v>
      </c>
      <c r="J34" s="60"/>
      <c r="K34" s="62"/>
      <c r="L34" s="63"/>
      <c r="M34" s="62"/>
      <c r="N34" s="63"/>
    </row>
    <row r="35" spans="1:29" x14ac:dyDescent="0.25">
      <c r="A35" s="7">
        <v>2024</v>
      </c>
      <c r="B35" s="8" t="s">
        <v>0</v>
      </c>
      <c r="C35" s="8">
        <v>0.95599999999999996</v>
      </c>
      <c r="D35" s="39">
        <v>3752.57</v>
      </c>
      <c r="E35" s="34">
        <f t="shared" si="10"/>
        <v>4098.6742340000001</v>
      </c>
      <c r="F35" s="38">
        <v>3587.59</v>
      </c>
      <c r="G35" s="34">
        <f t="shared" si="12"/>
        <v>3914.5113726280001</v>
      </c>
      <c r="H35" s="38">
        <f t="shared" si="13"/>
        <v>3587.59</v>
      </c>
      <c r="I35" s="34">
        <f t="shared" si="11"/>
        <v>3889.7061320000003</v>
      </c>
      <c r="J35" s="60"/>
      <c r="K35" s="62"/>
      <c r="L35" s="63"/>
      <c r="M35" s="62"/>
      <c r="N35" s="63"/>
    </row>
    <row r="36" spans="1:29" x14ac:dyDescent="0.25">
      <c r="A36" s="7">
        <v>2025</v>
      </c>
      <c r="B36" s="8" t="s">
        <v>0</v>
      </c>
      <c r="C36" s="8">
        <v>0.95599999999999996</v>
      </c>
      <c r="D36" s="39">
        <v>3700.63</v>
      </c>
      <c r="E36" s="34">
        <f t="shared" si="10"/>
        <v>4055.0728370000002</v>
      </c>
      <c r="F36" s="38">
        <v>3537.96</v>
      </c>
      <c r="G36" s="34">
        <f t="shared" si="12"/>
        <v>3872.307097848</v>
      </c>
      <c r="H36" s="38">
        <f t="shared" si="13"/>
        <v>3537.96</v>
      </c>
      <c r="I36" s="34">
        <f t="shared" si="11"/>
        <v>3850.5968790000002</v>
      </c>
      <c r="J36" s="60"/>
      <c r="K36" s="62"/>
      <c r="L36" s="63"/>
      <c r="M36" s="62"/>
      <c r="N36" s="63"/>
    </row>
    <row r="37" spans="1:29" s="8" customFormat="1" x14ac:dyDescent="0.25">
      <c r="A37" s="7">
        <v>2026</v>
      </c>
      <c r="B37" s="8" t="s">
        <v>0</v>
      </c>
      <c r="C37" s="8">
        <v>0.95599999999999996</v>
      </c>
      <c r="D37" s="39">
        <v>3656.52</v>
      </c>
      <c r="E37" s="34">
        <f t="shared" si="10"/>
        <v>4016.663262</v>
      </c>
      <c r="F37" s="38">
        <v>3495.81</v>
      </c>
      <c r="G37" s="34">
        <f t="shared" si="12"/>
        <v>3835.1931452399999</v>
      </c>
      <c r="H37" s="38">
        <f t="shared" si="13"/>
        <v>3495.81</v>
      </c>
      <c r="I37" s="34">
        <f t="shared" si="11"/>
        <v>3816.1589679999997</v>
      </c>
      <c r="J37" s="60"/>
      <c r="K37" s="62"/>
      <c r="L37" s="63"/>
      <c r="M37" s="62"/>
      <c r="N37" s="63"/>
      <c r="O37" s="15"/>
      <c r="P37" s="15"/>
      <c r="Q37" s="15"/>
      <c r="R37" s="18"/>
      <c r="S37" s="18"/>
      <c r="T37" s="18"/>
      <c r="U37" s="18"/>
      <c r="V37" s="18"/>
      <c r="W37" s="18"/>
      <c r="X37" s="18"/>
      <c r="Y37" s="18"/>
      <c r="Z37" s="18"/>
      <c r="AA37" s="18"/>
      <c r="AB37" s="18"/>
      <c r="AC37" s="18"/>
    </row>
    <row r="38" spans="1:29" s="8" customFormat="1" x14ac:dyDescent="0.25">
      <c r="A38" s="7">
        <v>2027</v>
      </c>
      <c r="B38" s="8" t="s">
        <v>0</v>
      </c>
      <c r="C38" s="8">
        <v>0.95599999999999996</v>
      </c>
      <c r="D38" s="39">
        <v>3618.51</v>
      </c>
      <c r="E38" s="34">
        <f t="shared" si="10"/>
        <v>3983.1858990000001</v>
      </c>
      <c r="F38" s="38">
        <v>3459.48</v>
      </c>
      <c r="G38" s="34">
        <f t="shared" si="12"/>
        <v>3802.870388452</v>
      </c>
      <c r="H38" s="38">
        <f t="shared" si="13"/>
        <v>3459.48</v>
      </c>
      <c r="I38" s="34">
        <f t="shared" si="11"/>
        <v>3786.172955</v>
      </c>
      <c r="J38" s="60"/>
      <c r="K38" s="62"/>
      <c r="L38" s="63"/>
      <c r="M38" s="62"/>
      <c r="N38" s="63"/>
      <c r="O38" s="15"/>
      <c r="P38" s="15"/>
      <c r="Q38" s="15"/>
      <c r="R38" s="18"/>
      <c r="S38" s="18"/>
      <c r="T38" s="18"/>
      <c r="U38" s="18"/>
      <c r="V38" s="18"/>
      <c r="W38" s="18"/>
      <c r="X38" s="18"/>
      <c r="Y38" s="18"/>
      <c r="Z38" s="18"/>
      <c r="AA38" s="18"/>
      <c r="AB38" s="18"/>
      <c r="AC38" s="18"/>
    </row>
    <row r="39" spans="1:29" s="13" customFormat="1" x14ac:dyDescent="0.25">
      <c r="A39" s="9">
        <v>2028</v>
      </c>
      <c r="B39" s="13" t="s">
        <v>0</v>
      </c>
      <c r="C39" s="13">
        <v>0.95599999999999996</v>
      </c>
      <c r="D39" s="40">
        <v>3585.55</v>
      </c>
      <c r="E39" s="36">
        <f t="shared" si="10"/>
        <v>3953.9551490000003</v>
      </c>
      <c r="F39" s="41">
        <v>3427.98</v>
      </c>
      <c r="G39" s="36">
        <f t="shared" si="12"/>
        <v>3774.658487356</v>
      </c>
      <c r="H39" s="41">
        <f t="shared" si="13"/>
        <v>3427.98</v>
      </c>
      <c r="I39" s="36">
        <f t="shared" si="11"/>
        <v>3760.021765</v>
      </c>
      <c r="J39" s="61"/>
      <c r="K39" s="62"/>
      <c r="L39" s="63"/>
      <c r="M39" s="62"/>
      <c r="N39" s="63"/>
      <c r="O39" s="15"/>
      <c r="P39" s="15"/>
      <c r="Q39" s="15"/>
      <c r="R39" s="33"/>
      <c r="S39" s="33"/>
      <c r="T39" s="33"/>
      <c r="U39" s="33"/>
      <c r="V39" s="33"/>
      <c r="W39" s="33"/>
      <c r="X39" s="33"/>
      <c r="Y39" s="33"/>
      <c r="Z39" s="33"/>
      <c r="AA39" s="33"/>
      <c r="AB39" s="33"/>
      <c r="AC39" s="33"/>
    </row>
    <row r="40" spans="1:29" x14ac:dyDescent="0.25">
      <c r="A40" s="7">
        <v>2019</v>
      </c>
      <c r="B40" s="8" t="s">
        <v>1</v>
      </c>
      <c r="C40" s="8">
        <v>0.95599999999999996</v>
      </c>
      <c r="D40" s="45">
        <v>1253.4100000000001</v>
      </c>
      <c r="E40" s="34">
        <f>D40-((D40)*0.2131)</f>
        <v>986.30832900000007</v>
      </c>
      <c r="F40" s="35">
        <f>D40*C40</f>
        <v>1198.2599600000001</v>
      </c>
      <c r="G40" s="34">
        <f>F40-((F40)*0.2131)</f>
        <v>942.91076252400012</v>
      </c>
      <c r="H40" s="45">
        <v>1077</v>
      </c>
      <c r="I40" s="34">
        <f>H40-((H40)*0.2131)</f>
        <v>847.49130000000002</v>
      </c>
      <c r="K40" s="56"/>
      <c r="M40" s="62"/>
    </row>
    <row r="41" spans="1:29" s="13" customFormat="1" x14ac:dyDescent="0.25">
      <c r="A41" s="7">
        <v>2020</v>
      </c>
      <c r="B41" s="8" t="s">
        <v>1</v>
      </c>
      <c r="C41" s="8">
        <v>0.95599999999999996</v>
      </c>
      <c r="D41" s="45">
        <v>1129.3499999999999</v>
      </c>
      <c r="E41" s="34">
        <f t="shared" ref="E41:E49" si="14">D41-((D41)*0.2131)</f>
        <v>888.6855149999999</v>
      </c>
      <c r="F41" s="35">
        <f t="shared" ref="F41:F49" si="15">D41*C41</f>
        <v>1079.6586</v>
      </c>
      <c r="G41" s="34">
        <f t="shared" ref="G41:G49" si="16">F41-((F41)*0.2131)</f>
        <v>849.58335233999992</v>
      </c>
      <c r="H41" s="45">
        <v>953</v>
      </c>
      <c r="I41" s="34">
        <f t="shared" ref="I41:I49" si="17">H41-((H41)*0.2131)</f>
        <v>749.91570000000002</v>
      </c>
      <c r="J41" s="18"/>
      <c r="K41" s="56"/>
      <c r="L41" s="15"/>
      <c r="M41" s="62"/>
      <c r="N41" s="15"/>
      <c r="O41" s="15"/>
      <c r="P41" s="15"/>
      <c r="Q41" s="15"/>
      <c r="R41" s="18"/>
      <c r="S41" s="18"/>
      <c r="T41" s="18"/>
      <c r="U41" s="18"/>
      <c r="V41" s="18"/>
      <c r="W41" s="18"/>
      <c r="X41" s="18"/>
      <c r="Y41" s="18"/>
      <c r="Z41" s="18"/>
      <c r="AA41" s="18"/>
      <c r="AB41" s="18"/>
      <c r="AC41" s="18"/>
    </row>
    <row r="42" spans="1:29" x14ac:dyDescent="0.25">
      <c r="A42" s="7">
        <v>2021</v>
      </c>
      <c r="B42" s="8" t="s">
        <v>1</v>
      </c>
      <c r="C42" s="8">
        <v>0.95599999999999996</v>
      </c>
      <c r="D42" s="45">
        <v>1243.56</v>
      </c>
      <c r="E42" s="34">
        <f t="shared" si="14"/>
        <v>978.55736400000001</v>
      </c>
      <c r="F42" s="35">
        <f t="shared" si="15"/>
        <v>1188.8433599999998</v>
      </c>
      <c r="G42" s="34">
        <f t="shared" si="16"/>
        <v>935.50083998399987</v>
      </c>
      <c r="H42" s="45">
        <v>1063</v>
      </c>
      <c r="I42" s="34">
        <f t="shared" si="17"/>
        <v>836.47469999999998</v>
      </c>
      <c r="K42" s="56"/>
      <c r="M42" s="62"/>
    </row>
    <row r="43" spans="1:29" x14ac:dyDescent="0.25">
      <c r="A43" s="7">
        <v>2022</v>
      </c>
      <c r="B43" s="8" t="s">
        <v>1</v>
      </c>
      <c r="C43" s="8">
        <v>0.95599999999999996</v>
      </c>
      <c r="D43" s="45">
        <v>1417.11</v>
      </c>
      <c r="E43" s="34">
        <f t="shared" si="14"/>
        <v>1115.1238589999998</v>
      </c>
      <c r="F43" s="35">
        <f t="shared" si="15"/>
        <v>1354.7571599999999</v>
      </c>
      <c r="G43" s="34">
        <f t="shared" si="16"/>
        <v>1066.0584092039999</v>
      </c>
      <c r="H43" s="45">
        <v>1242</v>
      </c>
      <c r="I43" s="34">
        <f t="shared" si="17"/>
        <v>977.32979999999998</v>
      </c>
      <c r="K43" s="56"/>
      <c r="M43" s="62"/>
    </row>
    <row r="44" spans="1:29" x14ac:dyDescent="0.25">
      <c r="A44" s="7">
        <v>2023</v>
      </c>
      <c r="B44" s="8" t="s">
        <v>1</v>
      </c>
      <c r="C44" s="8">
        <v>0.95599999999999996</v>
      </c>
      <c r="D44" s="45">
        <v>1538.57</v>
      </c>
      <c r="E44" s="34">
        <f t="shared" si="14"/>
        <v>1210.7007329999999</v>
      </c>
      <c r="F44" s="35">
        <f t="shared" si="15"/>
        <v>1470.8729199999998</v>
      </c>
      <c r="G44" s="34">
        <f t="shared" si="16"/>
        <v>1157.4299007479999</v>
      </c>
      <c r="H44" s="45">
        <v>1375</v>
      </c>
      <c r="I44" s="34">
        <f t="shared" si="17"/>
        <v>1081.9875</v>
      </c>
      <c r="K44" s="56"/>
      <c r="M44" s="62"/>
    </row>
    <row r="45" spans="1:29" x14ac:dyDescent="0.25">
      <c r="A45" s="7">
        <v>2024</v>
      </c>
      <c r="B45" s="8" t="s">
        <v>1</v>
      </c>
      <c r="C45" s="8">
        <v>0.95599999999999996</v>
      </c>
      <c r="D45" s="45">
        <v>1604.73</v>
      </c>
      <c r="E45" s="34">
        <f t="shared" si="14"/>
        <v>1262.762037</v>
      </c>
      <c r="F45" s="35">
        <f t="shared" si="15"/>
        <v>1534.1218799999999</v>
      </c>
      <c r="G45" s="34">
        <f t="shared" si="16"/>
        <v>1207.2005073719999</v>
      </c>
      <c r="H45" s="45">
        <v>1453</v>
      </c>
      <c r="I45" s="34">
        <f t="shared" si="17"/>
        <v>1143.3657000000001</v>
      </c>
      <c r="K45" s="56"/>
      <c r="M45" s="62"/>
    </row>
    <row r="46" spans="1:29" x14ac:dyDescent="0.25">
      <c r="A46" s="7">
        <v>2025</v>
      </c>
      <c r="B46" s="8" t="s">
        <v>1</v>
      </c>
      <c r="C46" s="8">
        <v>0.95599999999999996</v>
      </c>
      <c r="D46" s="45">
        <v>1641.18</v>
      </c>
      <c r="E46" s="34">
        <f t="shared" si="14"/>
        <v>1291.444542</v>
      </c>
      <c r="F46" s="35">
        <f t="shared" si="15"/>
        <v>1568.9680800000001</v>
      </c>
      <c r="G46" s="34">
        <f t="shared" si="16"/>
        <v>1234.6209821520001</v>
      </c>
      <c r="H46" s="45">
        <v>1501</v>
      </c>
      <c r="I46" s="34">
        <f t="shared" si="17"/>
        <v>1181.1369</v>
      </c>
      <c r="K46" s="56"/>
      <c r="M46" s="62"/>
    </row>
    <row r="47" spans="1:29" x14ac:dyDescent="0.25">
      <c r="A47" s="7">
        <v>2026</v>
      </c>
      <c r="B47" s="8" t="s">
        <v>1</v>
      </c>
      <c r="C47" s="8">
        <v>0.95599999999999996</v>
      </c>
      <c r="D47" s="46">
        <v>1665.9</v>
      </c>
      <c r="E47" s="34">
        <f t="shared" si="14"/>
        <v>1310.89671</v>
      </c>
      <c r="F47" s="35">
        <f t="shared" si="15"/>
        <v>1592.6004</v>
      </c>
      <c r="G47" s="34">
        <f t="shared" si="16"/>
        <v>1253.2172547600001</v>
      </c>
      <c r="H47" s="46">
        <v>1536</v>
      </c>
      <c r="I47" s="34">
        <f t="shared" si="17"/>
        <v>1208.6784</v>
      </c>
      <c r="K47" s="56"/>
      <c r="M47" s="62"/>
    </row>
    <row r="48" spans="1:29" x14ac:dyDescent="0.25">
      <c r="A48" s="7">
        <v>2027</v>
      </c>
      <c r="B48" s="15" t="s">
        <v>1</v>
      </c>
      <c r="C48" s="8">
        <v>0.95599999999999996</v>
      </c>
      <c r="D48" s="46">
        <v>1685.57</v>
      </c>
      <c r="E48" s="34">
        <f t="shared" si="14"/>
        <v>1326.3750329999998</v>
      </c>
      <c r="F48" s="35">
        <f t="shared" si="15"/>
        <v>1611.4049199999999</v>
      </c>
      <c r="G48" s="34">
        <f t="shared" si="16"/>
        <v>1268.0145315479999</v>
      </c>
      <c r="H48" s="46">
        <v>1564.07</v>
      </c>
      <c r="I48" s="34">
        <f t="shared" si="17"/>
        <v>1230.7666829999998</v>
      </c>
      <c r="K48" s="56"/>
      <c r="M48" s="62"/>
    </row>
    <row r="49" spans="1:14" x14ac:dyDescent="0.25">
      <c r="A49" s="9">
        <v>2028</v>
      </c>
      <c r="B49" s="10" t="s">
        <v>1</v>
      </c>
      <c r="C49" s="13">
        <v>0.95599999999999996</v>
      </c>
      <c r="D49" s="47">
        <v>1701.71</v>
      </c>
      <c r="E49" s="34">
        <f t="shared" si="14"/>
        <v>1339.075599</v>
      </c>
      <c r="F49" s="35">
        <f t="shared" si="15"/>
        <v>1626.83476</v>
      </c>
      <c r="G49" s="34">
        <f t="shared" si="16"/>
        <v>1280.156272644</v>
      </c>
      <c r="H49" s="47">
        <v>1588.12</v>
      </c>
      <c r="I49" s="34">
        <f t="shared" si="17"/>
        <v>1249.691628</v>
      </c>
      <c r="K49" s="56"/>
      <c r="M49" s="62"/>
    </row>
    <row r="50" spans="1:14" ht="55.5" customHeight="1" x14ac:dyDescent="0.25">
      <c r="A50" s="73" t="s">
        <v>86</v>
      </c>
      <c r="B50" s="73"/>
      <c r="C50" s="73"/>
      <c r="D50" s="73"/>
      <c r="E50" s="73"/>
      <c r="F50" s="73"/>
      <c r="G50" s="73"/>
      <c r="H50" s="73"/>
      <c r="I50" s="73"/>
    </row>
    <row r="51" spans="1:14" x14ac:dyDescent="0.25">
      <c r="A51" s="71"/>
      <c r="B51" s="71"/>
      <c r="C51" s="71"/>
      <c r="D51" s="70" t="s">
        <v>2</v>
      </c>
      <c r="E51" s="70"/>
      <c r="F51" s="70" t="s">
        <v>3</v>
      </c>
      <c r="G51" s="70"/>
      <c r="H51" s="70" t="s">
        <v>5</v>
      </c>
      <c r="I51" s="70"/>
    </row>
    <row r="52" spans="1:14" x14ac:dyDescent="0.25">
      <c r="A52" s="7">
        <v>2019</v>
      </c>
      <c r="B52" s="8" t="s">
        <v>0</v>
      </c>
      <c r="C52" s="8">
        <v>0.95599999999999996</v>
      </c>
      <c r="D52" s="28">
        <v>4800.38</v>
      </c>
      <c r="E52" s="34">
        <f>D52+((+D62)*0.2131)</f>
        <v>5109.8629989999999</v>
      </c>
      <c r="F52" s="4">
        <v>4589.21</v>
      </c>
      <c r="G52" s="34">
        <f>F52+((+F62)*0.2131)</f>
        <v>4885.0757470440003</v>
      </c>
      <c r="H52" s="35">
        <f>F52</f>
        <v>4589.21</v>
      </c>
      <c r="I52" s="34">
        <f>H52+((+H62)*0.2131)</f>
        <v>4870.5744539999996</v>
      </c>
      <c r="J52" s="60"/>
      <c r="K52" s="62"/>
      <c r="L52" s="63"/>
      <c r="M52" s="62"/>
      <c r="N52" s="63"/>
    </row>
    <row r="53" spans="1:14" x14ac:dyDescent="0.25">
      <c r="A53" s="7">
        <v>2020</v>
      </c>
      <c r="B53" s="8" t="s">
        <v>0</v>
      </c>
      <c r="C53" s="8">
        <v>0.95599999999999996</v>
      </c>
      <c r="D53" s="28">
        <v>4503.5200000000004</v>
      </c>
      <c r="E53" s="34">
        <f t="shared" ref="E53:E61" si="18">D53+((+D63)*0.2131)</f>
        <v>4768.0985670000009</v>
      </c>
      <c r="F53" s="4">
        <v>4305.47</v>
      </c>
      <c r="G53" s="34">
        <f t="shared" ref="G53:G61" si="19">F53+((+F63)*0.2131)</f>
        <v>4558.4071100520005</v>
      </c>
      <c r="H53" s="35">
        <f>F53</f>
        <v>4305.47</v>
      </c>
      <c r="I53" s="34">
        <f t="shared" ref="I53:I61" si="20">H53+((+H63)*0.2131)</f>
        <v>4540.6791250000006</v>
      </c>
      <c r="J53" s="60"/>
      <c r="K53" s="62"/>
      <c r="L53" s="63"/>
      <c r="M53" s="62"/>
      <c r="N53" s="63"/>
    </row>
    <row r="54" spans="1:14" x14ac:dyDescent="0.25">
      <c r="A54" s="7">
        <v>2021</v>
      </c>
      <c r="B54" s="8" t="s">
        <v>0</v>
      </c>
      <c r="C54" s="8">
        <v>0.95599999999999996</v>
      </c>
      <c r="D54" s="28">
        <v>4259.21</v>
      </c>
      <c r="E54" s="34">
        <f t="shared" si="18"/>
        <v>4537.0710900000004</v>
      </c>
      <c r="F54" s="4">
        <v>4071.85</v>
      </c>
      <c r="G54" s="34">
        <f t="shared" si="19"/>
        <v>4337.4852020400003</v>
      </c>
      <c r="H54" s="35">
        <f t="shared" ref="H54:H61" si="21">F54</f>
        <v>4071.85</v>
      </c>
      <c r="I54" s="34">
        <f t="shared" si="20"/>
        <v>4319.2527069999996</v>
      </c>
      <c r="J54" s="60"/>
      <c r="K54" s="62"/>
      <c r="L54" s="63"/>
      <c r="M54" s="62"/>
      <c r="N54" s="63"/>
    </row>
    <row r="55" spans="1:14" x14ac:dyDescent="0.25">
      <c r="A55" s="7">
        <v>2022</v>
      </c>
      <c r="B55" s="8" t="s">
        <v>0</v>
      </c>
      <c r="C55" s="8">
        <v>0.95599999999999996</v>
      </c>
      <c r="D55" s="28">
        <v>4082.12</v>
      </c>
      <c r="E55" s="34">
        <f t="shared" si="18"/>
        <v>4392.2827879999995</v>
      </c>
      <c r="F55" s="4">
        <v>3902.52</v>
      </c>
      <c r="G55" s="34">
        <f t="shared" si="19"/>
        <v>4199.0356253279997</v>
      </c>
      <c r="H55" s="35">
        <f t="shared" si="21"/>
        <v>3902.52</v>
      </c>
      <c r="I55" s="34">
        <f t="shared" si="20"/>
        <v>4182.6399499999998</v>
      </c>
      <c r="J55" s="60"/>
      <c r="K55" s="62"/>
      <c r="L55" s="63"/>
      <c r="M55" s="62"/>
      <c r="N55" s="63"/>
    </row>
    <row r="56" spans="1:14" x14ac:dyDescent="0.25">
      <c r="A56" s="7">
        <v>2023</v>
      </c>
      <c r="B56" s="8" t="s">
        <v>0</v>
      </c>
      <c r="C56" s="8">
        <v>0.95599999999999996</v>
      </c>
      <c r="D56" s="28">
        <v>3958.3</v>
      </c>
      <c r="E56" s="34">
        <f t="shared" si="18"/>
        <v>4293.5808850000003</v>
      </c>
      <c r="F56" s="4">
        <v>3784.17</v>
      </c>
      <c r="G56" s="34">
        <f t="shared" si="19"/>
        <v>4104.6985260600004</v>
      </c>
      <c r="H56" s="35">
        <f t="shared" si="21"/>
        <v>3784.17</v>
      </c>
      <c r="I56" s="34">
        <f t="shared" si="20"/>
        <v>4090.935974</v>
      </c>
      <c r="J56" s="60"/>
      <c r="K56" s="62"/>
      <c r="L56" s="63"/>
      <c r="M56" s="62"/>
      <c r="N56" s="63"/>
    </row>
    <row r="57" spans="1:14" x14ac:dyDescent="0.25">
      <c r="A57" s="7">
        <v>2024</v>
      </c>
      <c r="B57" s="8" t="s">
        <v>0</v>
      </c>
      <c r="C57" s="8">
        <v>0.95599999999999996</v>
      </c>
      <c r="D57" s="28">
        <v>3867.71</v>
      </c>
      <c r="E57" s="34">
        <f t="shared" si="18"/>
        <v>4217.2451440000004</v>
      </c>
      <c r="F57" s="4">
        <v>3697.6</v>
      </c>
      <c r="G57" s="34">
        <f t="shared" si="19"/>
        <v>4031.7555976640001</v>
      </c>
      <c r="H57" s="35">
        <f t="shared" si="21"/>
        <v>3697.6</v>
      </c>
      <c r="I57" s="34">
        <f t="shared" si="20"/>
        <v>4020.3719149999997</v>
      </c>
      <c r="J57" s="60"/>
      <c r="K57" s="62"/>
      <c r="L57" s="63"/>
      <c r="M57" s="62"/>
      <c r="N57" s="63"/>
    </row>
    <row r="58" spans="1:14" x14ac:dyDescent="0.25">
      <c r="A58" s="7">
        <v>2025</v>
      </c>
      <c r="B58" s="8" t="s">
        <v>0</v>
      </c>
      <c r="C58" s="8">
        <v>0.95599999999999996</v>
      </c>
      <c r="D58" s="28">
        <v>3796.84</v>
      </c>
      <c r="E58" s="34">
        <f t="shared" si="18"/>
        <v>4153.8677400000006</v>
      </c>
      <c r="F58" s="4">
        <v>3629.89</v>
      </c>
      <c r="G58" s="34">
        <f t="shared" si="19"/>
        <v>3971.2085194399997</v>
      </c>
      <c r="H58" s="35">
        <f t="shared" si="21"/>
        <v>3629.89</v>
      </c>
      <c r="I58" s="34">
        <f t="shared" si="20"/>
        <v>3961.735713</v>
      </c>
      <c r="J58" s="60"/>
      <c r="K58" s="62"/>
      <c r="L58" s="63"/>
      <c r="M58" s="62"/>
      <c r="N58" s="63"/>
    </row>
    <row r="59" spans="1:14" x14ac:dyDescent="0.25">
      <c r="A59" s="7">
        <v>2026</v>
      </c>
      <c r="B59" s="8" t="s">
        <v>0</v>
      </c>
      <c r="C59" s="8">
        <v>0.95599999999999996</v>
      </c>
      <c r="D59" s="28">
        <v>3738.47</v>
      </c>
      <c r="E59" s="34">
        <f t="shared" si="18"/>
        <v>4100.0239839999995</v>
      </c>
      <c r="F59" s="4">
        <v>3574.12</v>
      </c>
      <c r="G59" s="34">
        <f t="shared" si="19"/>
        <v>3919.765608704</v>
      </c>
      <c r="H59" s="35">
        <f t="shared" si="21"/>
        <v>3574.12</v>
      </c>
      <c r="I59" s="34">
        <f t="shared" si="20"/>
        <v>3911.8962860000001</v>
      </c>
      <c r="J59" s="60"/>
      <c r="K59" s="62"/>
      <c r="L59" s="63"/>
      <c r="M59" s="62"/>
      <c r="N59" s="63"/>
    </row>
    <row r="60" spans="1:14" x14ac:dyDescent="0.25">
      <c r="A60" s="7">
        <v>2027</v>
      </c>
      <c r="B60" s="8" t="s">
        <v>0</v>
      </c>
      <c r="C60" s="8">
        <v>0.95599999999999996</v>
      </c>
      <c r="D60" s="28">
        <v>3688.96</v>
      </c>
      <c r="E60" s="34">
        <f t="shared" si="18"/>
        <v>4053.8021170000002</v>
      </c>
      <c r="F60" s="4">
        <v>3526.81</v>
      </c>
      <c r="G60" s="34">
        <f t="shared" si="19"/>
        <v>3875.5990638519997</v>
      </c>
      <c r="H60" s="35">
        <f t="shared" si="21"/>
        <v>3526.81</v>
      </c>
      <c r="I60" s="34">
        <f t="shared" si="20"/>
        <v>3869.1359710000002</v>
      </c>
      <c r="J60" s="60"/>
      <c r="K60" s="62"/>
      <c r="L60" s="63"/>
      <c r="M60" s="62"/>
      <c r="N60" s="63"/>
    </row>
    <row r="61" spans="1:14" x14ac:dyDescent="0.25">
      <c r="A61" s="12">
        <v>2028</v>
      </c>
      <c r="B61" s="13" t="s">
        <v>0</v>
      </c>
      <c r="C61" s="13">
        <v>0.95599999999999996</v>
      </c>
      <c r="D61" s="31">
        <v>3646.41</v>
      </c>
      <c r="E61" s="36">
        <f t="shared" si="18"/>
        <v>4013.8370199999999</v>
      </c>
      <c r="F61" s="32">
        <v>3486.15</v>
      </c>
      <c r="G61" s="36">
        <f t="shared" si="19"/>
        <v>3837.4102311199999</v>
      </c>
      <c r="H61" s="37">
        <f t="shared" si="21"/>
        <v>3486.15</v>
      </c>
      <c r="I61" s="36">
        <f t="shared" si="20"/>
        <v>3832.2009590000002</v>
      </c>
      <c r="J61" s="60"/>
      <c r="K61" s="62"/>
      <c r="L61" s="63"/>
      <c r="M61" s="62"/>
      <c r="N61" s="63"/>
    </row>
    <row r="62" spans="1:14" x14ac:dyDescent="0.25">
      <c r="A62" s="7">
        <v>2019</v>
      </c>
      <c r="B62" s="8" t="s">
        <v>1</v>
      </c>
      <c r="C62" s="8">
        <v>0.95599999999999996</v>
      </c>
      <c r="D62" s="4">
        <v>1452.29</v>
      </c>
      <c r="E62" s="34">
        <f>D62-((D62)*0.2131)</f>
        <v>1142.8070009999999</v>
      </c>
      <c r="F62" s="35">
        <f>D62*0.956</f>
        <v>1388.38924</v>
      </c>
      <c r="G62" s="34">
        <f>F62-((F62)*0.2131)</f>
        <v>1092.5234929559999</v>
      </c>
      <c r="H62" s="4">
        <v>1320.34</v>
      </c>
      <c r="I62" s="34">
        <f>H62-((H62)*0.2131)</f>
        <v>1038.9755459999999</v>
      </c>
      <c r="K62" s="62"/>
      <c r="M62" s="62"/>
    </row>
    <row r="63" spans="1:14" x14ac:dyDescent="0.25">
      <c r="A63" s="7">
        <v>2020</v>
      </c>
      <c r="B63" s="8" t="s">
        <v>1</v>
      </c>
      <c r="C63" s="8">
        <v>0.95599999999999996</v>
      </c>
      <c r="D63" s="4">
        <v>1241.57</v>
      </c>
      <c r="E63" s="34">
        <f t="shared" ref="E63:E71" si="22">D63-((D63)*0.2131)</f>
        <v>976.99143299999992</v>
      </c>
      <c r="F63" s="35">
        <f>D63*0.956</f>
        <v>1186.9409199999998</v>
      </c>
      <c r="G63" s="34">
        <f t="shared" ref="G63:G71" si="23">F63-((F63)*0.2131)</f>
        <v>934.0038099479998</v>
      </c>
      <c r="H63" s="4">
        <v>1103.75</v>
      </c>
      <c r="I63" s="34">
        <f t="shared" ref="I63:I71" si="24">H63-((H63)*0.2131)</f>
        <v>868.54087500000003</v>
      </c>
      <c r="K63" s="62"/>
      <c r="M63" s="62"/>
    </row>
    <row r="64" spans="1:14" x14ac:dyDescent="0.25">
      <c r="A64" s="7">
        <v>2021</v>
      </c>
      <c r="B64" s="8" t="s">
        <v>1</v>
      </c>
      <c r="C64" s="8">
        <v>0.95599999999999996</v>
      </c>
      <c r="D64" s="4">
        <v>1303.9000000000001</v>
      </c>
      <c r="E64" s="34">
        <f t="shared" si="22"/>
        <v>1026.03891</v>
      </c>
      <c r="F64" s="35">
        <f t="shared" ref="F64:F71" si="25">D64*0.956</f>
        <v>1246.5284000000001</v>
      </c>
      <c r="G64" s="34">
        <f t="shared" si="23"/>
        <v>980.89319796000018</v>
      </c>
      <c r="H64" s="4">
        <v>1160.97</v>
      </c>
      <c r="I64" s="34">
        <f t="shared" si="24"/>
        <v>913.56729300000006</v>
      </c>
      <c r="K64" s="62"/>
      <c r="M64" s="62"/>
    </row>
    <row r="65" spans="1:14" x14ac:dyDescent="0.25">
      <c r="A65" s="7">
        <v>2022</v>
      </c>
      <c r="B65" s="8" t="s">
        <v>1</v>
      </c>
      <c r="C65" s="8">
        <v>0.95599999999999996</v>
      </c>
      <c r="D65" s="4">
        <v>1455.48</v>
      </c>
      <c r="E65" s="34">
        <f t="shared" si="22"/>
        <v>1145.3172119999999</v>
      </c>
      <c r="F65" s="35">
        <f t="shared" si="25"/>
        <v>1391.4388799999999</v>
      </c>
      <c r="G65" s="34">
        <f t="shared" si="23"/>
        <v>1094.923254672</v>
      </c>
      <c r="H65" s="4">
        <v>1314.5</v>
      </c>
      <c r="I65" s="34">
        <f t="shared" si="24"/>
        <v>1034.38005</v>
      </c>
      <c r="K65" s="62"/>
      <c r="M65" s="62"/>
    </row>
    <row r="66" spans="1:14" x14ac:dyDescent="0.25">
      <c r="A66" s="7">
        <v>2023</v>
      </c>
      <c r="B66" s="8" t="s">
        <v>1</v>
      </c>
      <c r="C66" s="8">
        <v>0.95599999999999996</v>
      </c>
      <c r="D66" s="4">
        <v>1573.35</v>
      </c>
      <c r="E66" s="34">
        <f t="shared" si="22"/>
        <v>1238.0691149999998</v>
      </c>
      <c r="F66" s="35">
        <f t="shared" si="25"/>
        <v>1504.1225999999999</v>
      </c>
      <c r="G66" s="34">
        <f t="shared" si="23"/>
        <v>1183.5940739399998</v>
      </c>
      <c r="H66" s="4">
        <v>1439.54</v>
      </c>
      <c r="I66" s="34">
        <f t="shared" si="24"/>
        <v>1132.774026</v>
      </c>
      <c r="K66" s="62"/>
      <c r="M66" s="62"/>
    </row>
    <row r="67" spans="1:14" x14ac:dyDescent="0.25">
      <c r="A67" s="7">
        <v>2024</v>
      </c>
      <c r="B67" s="8" t="s">
        <v>1</v>
      </c>
      <c r="C67" s="8">
        <v>0.95599999999999996</v>
      </c>
      <c r="D67" s="4">
        <v>1640.24</v>
      </c>
      <c r="E67" s="34">
        <f t="shared" si="22"/>
        <v>1290.7048560000001</v>
      </c>
      <c r="F67" s="35">
        <f t="shared" si="25"/>
        <v>1568.06944</v>
      </c>
      <c r="G67" s="34">
        <f t="shared" si="23"/>
        <v>1233.913842336</v>
      </c>
      <c r="H67" s="4">
        <v>1514.65</v>
      </c>
      <c r="I67" s="34">
        <f t="shared" si="24"/>
        <v>1191.8780850000001</v>
      </c>
      <c r="K67" s="62"/>
      <c r="M67" s="62"/>
    </row>
    <row r="68" spans="1:14" x14ac:dyDescent="0.25">
      <c r="A68" s="7">
        <v>2025</v>
      </c>
      <c r="B68" s="8" t="s">
        <v>1</v>
      </c>
      <c r="C68" s="8">
        <v>0.95599999999999996</v>
      </c>
      <c r="D68" s="4">
        <v>1675.4</v>
      </c>
      <c r="E68" s="34">
        <f t="shared" si="22"/>
        <v>1318.3722600000001</v>
      </c>
      <c r="F68" s="35">
        <f t="shared" si="25"/>
        <v>1601.6823999999999</v>
      </c>
      <c r="G68" s="34">
        <f t="shared" si="23"/>
        <v>1260.3638805599999</v>
      </c>
      <c r="H68" s="4">
        <v>1557.23</v>
      </c>
      <c r="I68" s="34">
        <f t="shared" si="24"/>
        <v>1225.3842869999999</v>
      </c>
      <c r="K68" s="62"/>
      <c r="M68" s="62"/>
    </row>
    <row r="69" spans="1:14" x14ac:dyDescent="0.25">
      <c r="A69" s="7">
        <v>2026</v>
      </c>
      <c r="B69" s="8" t="s">
        <v>1</v>
      </c>
      <c r="C69" s="8">
        <v>0.95599999999999996</v>
      </c>
      <c r="D69" s="4">
        <v>1696.64</v>
      </c>
      <c r="E69" s="34">
        <f t="shared" si="22"/>
        <v>1335.0860160000002</v>
      </c>
      <c r="F69" s="35">
        <f t="shared" si="25"/>
        <v>1621.98784</v>
      </c>
      <c r="G69" s="34">
        <f t="shared" si="23"/>
        <v>1276.3422312959999</v>
      </c>
      <c r="H69" s="4">
        <v>1585.06</v>
      </c>
      <c r="I69" s="34">
        <f t="shared" si="24"/>
        <v>1247.2837139999999</v>
      </c>
      <c r="K69" s="62"/>
      <c r="M69" s="62"/>
    </row>
    <row r="70" spans="1:14" x14ac:dyDescent="0.25">
      <c r="A70" s="14">
        <v>2027</v>
      </c>
      <c r="B70" s="8" t="s">
        <v>1</v>
      </c>
      <c r="C70" s="8">
        <v>0.95599999999999996</v>
      </c>
      <c r="D70" s="4">
        <v>1712.07</v>
      </c>
      <c r="E70" s="34">
        <f t="shared" si="22"/>
        <v>1347.227883</v>
      </c>
      <c r="F70" s="35">
        <f t="shared" si="25"/>
        <v>1636.7389199999998</v>
      </c>
      <c r="G70" s="34">
        <f t="shared" si="23"/>
        <v>1287.9498561479998</v>
      </c>
      <c r="H70" s="4">
        <v>1606.41</v>
      </c>
      <c r="I70" s="34">
        <f t="shared" si="24"/>
        <v>1264.0840290000001</v>
      </c>
      <c r="K70" s="62"/>
      <c r="M70" s="62"/>
    </row>
    <row r="71" spans="1:14" x14ac:dyDescent="0.25">
      <c r="A71" s="9">
        <v>2028</v>
      </c>
      <c r="B71" s="13" t="s">
        <v>1</v>
      </c>
      <c r="C71" s="13">
        <v>0.95599999999999996</v>
      </c>
      <c r="D71" s="32">
        <v>1724.2</v>
      </c>
      <c r="E71" s="36">
        <f t="shared" si="22"/>
        <v>1356.77298</v>
      </c>
      <c r="F71" s="37">
        <f t="shared" si="25"/>
        <v>1648.3352</v>
      </c>
      <c r="G71" s="36">
        <f t="shared" si="23"/>
        <v>1297.0749688799999</v>
      </c>
      <c r="H71" s="32">
        <v>1623.89</v>
      </c>
      <c r="I71" s="36">
        <f t="shared" si="24"/>
        <v>1277.8390410000002</v>
      </c>
      <c r="K71" s="62"/>
      <c r="M71" s="62"/>
    </row>
    <row r="72" spans="1:14" ht="44.25" customHeight="1" x14ac:dyDescent="0.25">
      <c r="A72" s="73" t="s">
        <v>87</v>
      </c>
      <c r="B72" s="73"/>
      <c r="C72" s="73"/>
      <c r="D72" s="73"/>
      <c r="E72" s="73"/>
      <c r="F72" s="73"/>
      <c r="G72" s="73"/>
      <c r="H72" s="73"/>
      <c r="I72" s="73"/>
    </row>
    <row r="73" spans="1:14" x14ac:dyDescent="0.25">
      <c r="A73" s="71"/>
      <c r="B73" s="71"/>
      <c r="C73" s="71"/>
      <c r="D73" s="70" t="s">
        <v>2</v>
      </c>
      <c r="E73" s="70"/>
      <c r="F73" s="70" t="s">
        <v>3</v>
      </c>
      <c r="G73" s="70"/>
      <c r="H73" s="70" t="s">
        <v>5</v>
      </c>
      <c r="I73" s="70"/>
    </row>
    <row r="74" spans="1:14" x14ac:dyDescent="0.25">
      <c r="A74" s="7">
        <v>2019</v>
      </c>
      <c r="B74" s="8" t="s">
        <v>0</v>
      </c>
      <c r="C74" s="8">
        <v>0.95599999999999996</v>
      </c>
      <c r="D74" s="28">
        <v>4800.38</v>
      </c>
      <c r="E74" s="34">
        <f>D74+((+D84)*0.2131)</f>
        <v>5109.8629989999999</v>
      </c>
      <c r="F74" s="4">
        <v>4589.21</v>
      </c>
      <c r="G74" s="34">
        <f>F74+((+F84)*0.2131)</f>
        <v>4871.7679780870003</v>
      </c>
      <c r="H74" s="35">
        <f>F74</f>
        <v>4589.21</v>
      </c>
      <c r="I74" s="34">
        <f>H74+((+H84)*0.2131)</f>
        <v>4858.8688709999997</v>
      </c>
      <c r="J74" s="60"/>
      <c r="K74" s="62"/>
      <c r="L74" s="63"/>
      <c r="M74" s="62"/>
      <c r="N74" s="63"/>
    </row>
    <row r="75" spans="1:14" x14ac:dyDescent="0.25">
      <c r="A75" s="7">
        <v>2020</v>
      </c>
      <c r="B75" s="8" t="s">
        <v>0</v>
      </c>
      <c r="C75" s="8">
        <v>0.95599999999999996</v>
      </c>
      <c r="D75" s="28">
        <v>4503.5200000000004</v>
      </c>
      <c r="E75" s="34">
        <f t="shared" ref="E75:E83" si="26">D75+((+D85)*0.2131)</f>
        <v>4769.7458300000008</v>
      </c>
      <c r="F75" s="4">
        <v>4305.47</v>
      </c>
      <c r="G75" s="34">
        <f t="shared" ref="G75:G83" si="27">F75+((+F85)*0.2131)</f>
        <v>4548.5341827900002</v>
      </c>
      <c r="H75" s="35">
        <f>F75</f>
        <v>4305.47</v>
      </c>
      <c r="I75" s="34">
        <f t="shared" ref="I75:I83" si="28">H75+((+H85)*0.2131)</f>
        <v>4532.6665650000004</v>
      </c>
      <c r="J75" s="60"/>
      <c r="K75" s="62"/>
      <c r="L75" s="63"/>
      <c r="M75" s="62"/>
      <c r="N75" s="63"/>
    </row>
    <row r="76" spans="1:14" x14ac:dyDescent="0.25">
      <c r="A76" s="7">
        <v>2021</v>
      </c>
      <c r="B76" s="8" t="s">
        <v>0</v>
      </c>
      <c r="C76" s="8">
        <v>0.95599999999999996</v>
      </c>
      <c r="D76" s="28">
        <v>4259.21</v>
      </c>
      <c r="E76" s="34">
        <f t="shared" si="26"/>
        <v>4539.3853559999998</v>
      </c>
      <c r="F76" s="4">
        <v>4071.85</v>
      </c>
      <c r="G76" s="34">
        <f t="shared" si="27"/>
        <v>4327.6501000279995</v>
      </c>
      <c r="H76" s="35">
        <f t="shared" ref="H76:H83" si="29">F76</f>
        <v>4071.85</v>
      </c>
      <c r="I76" s="34">
        <f t="shared" si="28"/>
        <v>4311.6407749999998</v>
      </c>
      <c r="J76" s="60"/>
      <c r="K76" s="62"/>
      <c r="L76" s="63"/>
      <c r="M76" s="62"/>
      <c r="N76" s="63"/>
    </row>
    <row r="77" spans="1:14" x14ac:dyDescent="0.25">
      <c r="A77" s="7">
        <v>2022</v>
      </c>
      <c r="B77" s="8" t="s">
        <v>0</v>
      </c>
      <c r="C77" s="8">
        <v>0.95599999999999996</v>
      </c>
      <c r="D77" s="28">
        <v>4082.12</v>
      </c>
      <c r="E77" s="34">
        <f t="shared" si="26"/>
        <v>4395.2107820000001</v>
      </c>
      <c r="F77" s="4">
        <v>3902.52</v>
      </c>
      <c r="G77" s="34">
        <f t="shared" si="27"/>
        <v>4188.3718839659996</v>
      </c>
      <c r="H77" s="35">
        <f t="shared" si="29"/>
        <v>3902.52</v>
      </c>
      <c r="I77" s="34">
        <f t="shared" si="28"/>
        <v>4174.6167349999996</v>
      </c>
      <c r="J77" s="60"/>
      <c r="K77" s="62"/>
      <c r="L77" s="63"/>
      <c r="M77" s="62"/>
      <c r="N77" s="63"/>
    </row>
    <row r="78" spans="1:14" x14ac:dyDescent="0.25">
      <c r="A78" s="7">
        <v>2023</v>
      </c>
      <c r="B78" s="8" t="s">
        <v>0</v>
      </c>
      <c r="C78" s="8">
        <v>0.95599999999999996</v>
      </c>
      <c r="D78" s="28">
        <v>3958.3</v>
      </c>
      <c r="E78" s="34">
        <f t="shared" si="26"/>
        <v>4297.2312879999999</v>
      </c>
      <c r="F78" s="4">
        <v>3784.17</v>
      </c>
      <c r="G78" s="34">
        <f t="shared" si="27"/>
        <v>4093.6142659440002</v>
      </c>
      <c r="H78" s="35">
        <f t="shared" si="29"/>
        <v>3784.17</v>
      </c>
      <c r="I78" s="34">
        <f t="shared" si="28"/>
        <v>4082.8296500000001</v>
      </c>
      <c r="J78" s="60"/>
      <c r="K78" s="62"/>
      <c r="L78" s="63"/>
      <c r="M78" s="62"/>
      <c r="N78" s="63"/>
    </row>
    <row r="79" spans="1:14" x14ac:dyDescent="0.25">
      <c r="A79" s="7">
        <v>2024</v>
      </c>
      <c r="B79" s="8" t="s">
        <v>0</v>
      </c>
      <c r="C79" s="8">
        <v>0.95599999999999996</v>
      </c>
      <c r="D79" s="28">
        <v>3867.71</v>
      </c>
      <c r="E79" s="34">
        <f t="shared" si="26"/>
        <v>4221.6009080000003</v>
      </c>
      <c r="F79" s="4">
        <v>3697.6</v>
      </c>
      <c r="G79" s="34">
        <f t="shared" si="27"/>
        <v>4020.7023990039997</v>
      </c>
      <c r="H79" s="35">
        <f t="shared" si="29"/>
        <v>3697.6</v>
      </c>
      <c r="I79" s="34">
        <f t="shared" si="28"/>
        <v>4012.557538</v>
      </c>
      <c r="J79" s="60"/>
      <c r="K79" s="62"/>
      <c r="L79" s="63"/>
      <c r="M79" s="62"/>
      <c r="N79" s="63"/>
    </row>
    <row r="80" spans="1:14" x14ac:dyDescent="0.25">
      <c r="A80" s="7">
        <v>2025</v>
      </c>
      <c r="B80" s="8" t="s">
        <v>0</v>
      </c>
      <c r="C80" s="8">
        <v>0.95599999999999996</v>
      </c>
      <c r="D80" s="28">
        <v>3796.84</v>
      </c>
      <c r="E80" s="34">
        <f t="shared" si="26"/>
        <v>4158.8010050000003</v>
      </c>
      <c r="F80" s="4">
        <v>3629.89</v>
      </c>
      <c r="G80" s="34">
        <f t="shared" si="27"/>
        <v>3960.3603975649999</v>
      </c>
      <c r="H80" s="35">
        <f t="shared" si="29"/>
        <v>3629.89</v>
      </c>
      <c r="I80" s="34">
        <f t="shared" si="28"/>
        <v>3954.3368809999997</v>
      </c>
      <c r="J80" s="60"/>
      <c r="K80" s="62"/>
      <c r="L80" s="63"/>
      <c r="M80" s="62"/>
      <c r="N80" s="63"/>
    </row>
    <row r="81" spans="1:31" x14ac:dyDescent="0.25">
      <c r="A81" s="7">
        <v>2026</v>
      </c>
      <c r="B81" s="8" t="s">
        <v>0</v>
      </c>
      <c r="C81" s="8">
        <v>0.95599999999999996</v>
      </c>
      <c r="D81" s="28">
        <v>3738.47</v>
      </c>
      <c r="E81" s="34">
        <f t="shared" si="26"/>
        <v>4105.3877109999994</v>
      </c>
      <c r="F81" s="4">
        <v>3574.12</v>
      </c>
      <c r="G81" s="34">
        <f t="shared" si="27"/>
        <v>3909.1158701429999</v>
      </c>
      <c r="H81" s="35">
        <f t="shared" si="29"/>
        <v>3574.12</v>
      </c>
      <c r="I81" s="34">
        <f t="shared" si="28"/>
        <v>3904.8725099999997</v>
      </c>
      <c r="J81" s="60"/>
      <c r="K81" s="62"/>
      <c r="L81" s="63"/>
      <c r="M81" s="62"/>
      <c r="N81" s="63"/>
    </row>
    <row r="82" spans="1:31" x14ac:dyDescent="0.25">
      <c r="A82" s="7">
        <v>2027</v>
      </c>
      <c r="B82" s="8" t="s">
        <v>0</v>
      </c>
      <c r="C82" s="8">
        <v>0.95599999999999996</v>
      </c>
      <c r="D82" s="28">
        <v>3688.96</v>
      </c>
      <c r="E82" s="34">
        <f t="shared" si="26"/>
        <v>4059.4897559999999</v>
      </c>
      <c r="F82" s="4">
        <v>3526.81</v>
      </c>
      <c r="G82" s="34">
        <f t="shared" si="27"/>
        <v>3865.1036672280002</v>
      </c>
      <c r="H82" s="35">
        <f t="shared" si="29"/>
        <v>3526.81</v>
      </c>
      <c r="I82" s="34">
        <f t="shared" si="28"/>
        <v>3862.4147969999999</v>
      </c>
      <c r="J82" s="60"/>
      <c r="K82" s="62"/>
      <c r="L82" s="63"/>
      <c r="M82" s="62"/>
      <c r="N82" s="63"/>
    </row>
    <row r="83" spans="1:31" x14ac:dyDescent="0.25">
      <c r="A83" s="12">
        <v>2028</v>
      </c>
      <c r="B83" s="13" t="s">
        <v>0</v>
      </c>
      <c r="C83" s="13">
        <v>0.95599999999999996</v>
      </c>
      <c r="D83" s="31">
        <v>3646.41</v>
      </c>
      <c r="E83" s="36">
        <f t="shared" si="26"/>
        <v>4019.7910339999999</v>
      </c>
      <c r="F83" s="32">
        <v>3486.15</v>
      </c>
      <c r="G83" s="36">
        <f t="shared" si="27"/>
        <v>3827.0468840420003</v>
      </c>
      <c r="H83" s="37">
        <f t="shared" si="29"/>
        <v>3486.15</v>
      </c>
      <c r="I83" s="36">
        <f t="shared" si="28"/>
        <v>3825.7376360000003</v>
      </c>
      <c r="J83" s="60"/>
      <c r="K83" s="62"/>
      <c r="L83" s="63"/>
      <c r="M83" s="62"/>
      <c r="N83" s="63"/>
    </row>
    <row r="84" spans="1:31" x14ac:dyDescent="0.25">
      <c r="A84" s="7">
        <v>2019</v>
      </c>
      <c r="B84" s="8" t="s">
        <v>1</v>
      </c>
      <c r="C84" s="8">
        <v>0.91300000000000003</v>
      </c>
      <c r="D84" s="4">
        <v>1452.29</v>
      </c>
      <c r="E84" s="34">
        <f>D84-((D84)*0.2131)</f>
        <v>1142.8070009999999</v>
      </c>
      <c r="F84" s="35">
        <f>D84*C84</f>
        <v>1325.9407699999999</v>
      </c>
      <c r="G84" s="34">
        <f>F84-((F84)*0.2131)</f>
        <v>1043.3827919129999</v>
      </c>
      <c r="H84" s="4">
        <v>1265.4100000000001</v>
      </c>
      <c r="I84" s="34">
        <f>H84-((H84)*0.2131)</f>
        <v>995.75112899999999</v>
      </c>
      <c r="K84" s="62"/>
      <c r="M84" s="62"/>
    </row>
    <row r="85" spans="1:31" x14ac:dyDescent="0.25">
      <c r="A85" s="7">
        <v>2020</v>
      </c>
      <c r="B85" s="8" t="s">
        <v>1</v>
      </c>
      <c r="C85" s="8">
        <v>0.91300000000000003</v>
      </c>
      <c r="D85" s="4">
        <v>1249.3</v>
      </c>
      <c r="E85" s="34">
        <f t="shared" ref="E85:E93" si="30">D85-((D85)*0.2131)</f>
        <v>983.07416999999987</v>
      </c>
      <c r="F85" s="35">
        <f t="shared" ref="F85:F93" si="31">D85*C85</f>
        <v>1140.6108999999999</v>
      </c>
      <c r="G85" s="34">
        <f t="shared" ref="G85:G93" si="32">F85-((F85)*0.2131)</f>
        <v>897.54671720999988</v>
      </c>
      <c r="H85" s="4">
        <v>1066.1500000000001</v>
      </c>
      <c r="I85" s="34">
        <f t="shared" ref="I85:I93" si="33">H85-((H85)*0.2131)</f>
        <v>838.95343500000013</v>
      </c>
      <c r="K85" s="62"/>
      <c r="M85" s="62"/>
    </row>
    <row r="86" spans="1:31" x14ac:dyDescent="0.25">
      <c r="A86" s="7">
        <v>2021</v>
      </c>
      <c r="B86" s="8" t="s">
        <v>1</v>
      </c>
      <c r="C86" s="8">
        <v>0.91300000000000003</v>
      </c>
      <c r="D86" s="4">
        <v>1314.76</v>
      </c>
      <c r="E86" s="34">
        <f t="shared" si="30"/>
        <v>1034.584644</v>
      </c>
      <c r="F86" s="35">
        <f t="shared" si="31"/>
        <v>1200.3758800000001</v>
      </c>
      <c r="G86" s="34">
        <f t="shared" si="32"/>
        <v>944.57577997199996</v>
      </c>
      <c r="H86" s="4">
        <v>1125.25</v>
      </c>
      <c r="I86" s="34">
        <f t="shared" si="33"/>
        <v>885.45922499999995</v>
      </c>
      <c r="K86" s="62"/>
      <c r="M86" s="62"/>
    </row>
    <row r="87" spans="1:31" x14ac:dyDescent="0.25">
      <c r="A87" s="7">
        <v>2022</v>
      </c>
      <c r="B87" s="8" t="s">
        <v>1</v>
      </c>
      <c r="C87" s="8">
        <v>0.91300000000000003</v>
      </c>
      <c r="D87" s="4">
        <v>1469.22</v>
      </c>
      <c r="E87" s="34">
        <f t="shared" si="30"/>
        <v>1156.129218</v>
      </c>
      <c r="F87" s="35">
        <f t="shared" si="31"/>
        <v>1341.39786</v>
      </c>
      <c r="G87" s="34">
        <f t="shared" si="32"/>
        <v>1055.545976034</v>
      </c>
      <c r="H87" s="4">
        <v>1276.8499999999999</v>
      </c>
      <c r="I87" s="34">
        <f t="shared" si="33"/>
        <v>1004.7532649999998</v>
      </c>
      <c r="K87" s="62"/>
      <c r="M87" s="62"/>
    </row>
    <row r="88" spans="1:31" x14ac:dyDescent="0.25">
      <c r="A88" s="7">
        <v>2023</v>
      </c>
      <c r="B88" s="8" t="s">
        <v>1</v>
      </c>
      <c r="C88" s="8">
        <v>0.91300000000000003</v>
      </c>
      <c r="D88" s="4">
        <v>1590.48</v>
      </c>
      <c r="E88" s="34">
        <f t="shared" si="30"/>
        <v>1251.548712</v>
      </c>
      <c r="F88" s="35">
        <f t="shared" si="31"/>
        <v>1452.10824</v>
      </c>
      <c r="G88" s="34">
        <f t="shared" si="32"/>
        <v>1142.6639740559999</v>
      </c>
      <c r="H88" s="4">
        <v>1401.5</v>
      </c>
      <c r="I88" s="34">
        <f t="shared" si="33"/>
        <v>1102.8403499999999</v>
      </c>
      <c r="K88" s="62"/>
      <c r="M88" s="62"/>
    </row>
    <row r="89" spans="1:31" x14ac:dyDescent="0.25">
      <c r="A89" s="7">
        <v>2024</v>
      </c>
      <c r="B89" s="8" t="s">
        <v>1</v>
      </c>
      <c r="C89" s="8">
        <v>0.91300000000000003</v>
      </c>
      <c r="D89" s="4">
        <v>1660.68</v>
      </c>
      <c r="E89" s="34">
        <f t="shared" si="30"/>
        <v>1306.789092</v>
      </c>
      <c r="F89" s="35">
        <f t="shared" si="31"/>
        <v>1516.2008400000002</v>
      </c>
      <c r="G89" s="34">
        <f t="shared" si="32"/>
        <v>1193.0984409960001</v>
      </c>
      <c r="H89" s="4">
        <v>1477.98</v>
      </c>
      <c r="I89" s="34">
        <f t="shared" si="33"/>
        <v>1163.0224619999999</v>
      </c>
      <c r="K89" s="62"/>
      <c r="M89" s="62"/>
    </row>
    <row r="90" spans="1:31" x14ac:dyDescent="0.25">
      <c r="A90" s="7">
        <v>2025</v>
      </c>
      <c r="B90" s="8" t="s">
        <v>1</v>
      </c>
      <c r="C90" s="8">
        <v>0.91300000000000003</v>
      </c>
      <c r="D90" s="4">
        <v>1698.55</v>
      </c>
      <c r="E90" s="34">
        <f t="shared" si="30"/>
        <v>1336.5889950000001</v>
      </c>
      <c r="F90" s="35">
        <f t="shared" si="31"/>
        <v>1550.7761499999999</v>
      </c>
      <c r="G90" s="34">
        <f t="shared" si="32"/>
        <v>1220.3057524349999</v>
      </c>
      <c r="H90" s="4">
        <v>1522.51</v>
      </c>
      <c r="I90" s="34">
        <f t="shared" si="33"/>
        <v>1198.0631189999999</v>
      </c>
      <c r="K90" s="62"/>
      <c r="M90" s="62"/>
    </row>
    <row r="91" spans="1:31" x14ac:dyDescent="0.25">
      <c r="A91" s="7">
        <v>2026</v>
      </c>
      <c r="B91" s="8" t="s">
        <v>1</v>
      </c>
      <c r="C91" s="8">
        <v>0.91300000000000003</v>
      </c>
      <c r="D91" s="4">
        <v>1721.81</v>
      </c>
      <c r="E91" s="34">
        <f t="shared" si="30"/>
        <v>1354.8922889999999</v>
      </c>
      <c r="F91" s="35">
        <f t="shared" si="31"/>
        <v>1572.01253</v>
      </c>
      <c r="G91" s="34">
        <f t="shared" si="32"/>
        <v>1237.0166598569999</v>
      </c>
      <c r="H91" s="4">
        <v>1552.1</v>
      </c>
      <c r="I91" s="34">
        <f t="shared" si="33"/>
        <v>1221.3474899999999</v>
      </c>
      <c r="K91" s="62"/>
      <c r="M91" s="62"/>
    </row>
    <row r="92" spans="1:31" x14ac:dyDescent="0.25">
      <c r="A92" s="14">
        <v>2027</v>
      </c>
      <c r="B92" s="8" t="s">
        <v>1</v>
      </c>
      <c r="C92" s="8">
        <v>0.91300000000000003</v>
      </c>
      <c r="D92" s="4">
        <v>1738.76</v>
      </c>
      <c r="E92" s="34">
        <f t="shared" si="30"/>
        <v>1368.2302439999999</v>
      </c>
      <c r="F92" s="35">
        <f t="shared" si="31"/>
        <v>1587.4878800000001</v>
      </c>
      <c r="G92" s="34">
        <f t="shared" si="32"/>
        <v>1249.1942127720001</v>
      </c>
      <c r="H92" s="4">
        <v>1574.87</v>
      </c>
      <c r="I92" s="34">
        <f t="shared" si="33"/>
        <v>1239.2652029999999</v>
      </c>
      <c r="K92" s="62"/>
      <c r="M92" s="62"/>
    </row>
    <row r="93" spans="1:31" s="13" customFormat="1" x14ac:dyDescent="0.25">
      <c r="A93" s="9">
        <v>2028</v>
      </c>
      <c r="B93" s="13" t="s">
        <v>1</v>
      </c>
      <c r="C93" s="13">
        <v>0.91300000000000003</v>
      </c>
      <c r="D93" s="32">
        <v>1752.14</v>
      </c>
      <c r="E93" s="36">
        <f t="shared" si="30"/>
        <v>1378.7589660000001</v>
      </c>
      <c r="F93" s="37">
        <f t="shared" si="31"/>
        <v>1599.7038200000002</v>
      </c>
      <c r="G93" s="36">
        <f t="shared" si="32"/>
        <v>1258.8069359580002</v>
      </c>
      <c r="H93" s="32">
        <v>1593.56</v>
      </c>
      <c r="I93" s="36">
        <f t="shared" si="33"/>
        <v>1253.972364</v>
      </c>
      <c r="J93" s="18"/>
      <c r="K93" s="62"/>
      <c r="L93" s="15"/>
      <c r="M93" s="62"/>
      <c r="N93" s="15"/>
      <c r="O93" s="15"/>
      <c r="P93" s="15"/>
      <c r="Q93" s="15"/>
      <c r="R93" s="33"/>
      <c r="S93" s="33"/>
      <c r="T93" s="33"/>
      <c r="U93" s="33"/>
      <c r="V93" s="33"/>
      <c r="W93" s="33"/>
      <c r="X93" s="33"/>
      <c r="Y93" s="33"/>
      <c r="Z93" s="33"/>
      <c r="AA93" s="33"/>
      <c r="AB93" s="33"/>
      <c r="AC93" s="33"/>
    </row>
    <row r="94" spans="1:31" ht="39.75" customHeight="1" x14ac:dyDescent="0.25">
      <c r="A94" s="74" t="s">
        <v>88</v>
      </c>
      <c r="B94" s="74"/>
      <c r="C94" s="74"/>
      <c r="D94" s="74"/>
      <c r="E94" s="74"/>
      <c r="F94" s="74"/>
      <c r="G94" s="74"/>
      <c r="H94" s="74"/>
      <c r="I94" s="74"/>
      <c r="R94" s="15"/>
      <c r="S94" s="15"/>
      <c r="T94" s="15"/>
    </row>
    <row r="95" spans="1:31" x14ac:dyDescent="0.25">
      <c r="A95" s="71"/>
      <c r="B95" s="71"/>
      <c r="C95" s="71"/>
      <c r="D95" s="70" t="s">
        <v>2</v>
      </c>
      <c r="E95" s="70"/>
      <c r="F95" s="70" t="s">
        <v>3</v>
      </c>
      <c r="G95" s="70"/>
      <c r="H95" s="70" t="s">
        <v>5</v>
      </c>
      <c r="I95" s="70"/>
      <c r="J95" s="70" t="s">
        <v>91</v>
      </c>
      <c r="K95" s="70"/>
      <c r="R95" s="15"/>
      <c r="S95" s="15"/>
      <c r="T95" s="15"/>
      <c r="AD95" s="18"/>
      <c r="AE95" s="18"/>
    </row>
    <row r="96" spans="1:31" x14ac:dyDescent="0.25">
      <c r="A96" s="7">
        <v>2019</v>
      </c>
      <c r="B96" s="8" t="s">
        <v>0</v>
      </c>
      <c r="C96" s="8">
        <v>0.95599999999999996</v>
      </c>
      <c r="D96" s="28">
        <v>4800.38</v>
      </c>
      <c r="E96" s="34">
        <f t="shared" ref="E96:E105" si="34">D96+((+D106)*0.2131)</f>
        <v>5109.8629989999999</v>
      </c>
      <c r="F96" s="4">
        <f>D96*C96</f>
        <v>4589.1632799999998</v>
      </c>
      <c r="G96" s="34">
        <f>F96+((+F106)*0.2131)</f>
        <v>4885.029027044</v>
      </c>
      <c r="H96" s="35">
        <f>F96</f>
        <v>4589.1632799999998</v>
      </c>
      <c r="I96" s="34">
        <f>H96+((+H106)*0.2131)</f>
        <v>4870.5277339999993</v>
      </c>
      <c r="J96" s="4">
        <v>1834.37</v>
      </c>
      <c r="K96" s="65">
        <f>J96+(J106*((0.4*0.2131)/(0.4*0.2131+0.75*0.7869)))</f>
        <v>1947.0679278221537</v>
      </c>
      <c r="L96" s="63"/>
      <c r="M96" s="62"/>
      <c r="N96" s="63"/>
      <c r="O96" s="62"/>
      <c r="P96" s="63"/>
      <c r="Q96" s="58"/>
      <c r="R96" s="15"/>
      <c r="S96" s="59"/>
      <c r="T96" s="15"/>
      <c r="AD96" s="18"/>
      <c r="AE96" s="18"/>
    </row>
    <row r="97" spans="1:31" x14ac:dyDescent="0.25">
      <c r="A97" s="7">
        <v>2020</v>
      </c>
      <c r="B97" s="8" t="s">
        <v>0</v>
      </c>
      <c r="C97" s="8">
        <v>0.95599999999999996</v>
      </c>
      <c r="D97" s="28">
        <v>4868.82</v>
      </c>
      <c r="E97" s="34">
        <f t="shared" si="34"/>
        <v>5146.263414</v>
      </c>
      <c r="F97" s="4">
        <f t="shared" ref="F97:F105" si="35">D97*C97</f>
        <v>4654.5919199999998</v>
      </c>
      <c r="G97" s="34">
        <f t="shared" ref="G97:G105" si="36">F97+((+F107)*0.2131)</f>
        <v>4919.8278237839995</v>
      </c>
      <c r="H97" s="35">
        <f>F97</f>
        <v>4654.5919199999998</v>
      </c>
      <c r="I97" s="34">
        <f t="shared" ref="I97:I105" si="37">H97+((+H107)*0.2131)</f>
        <v>4902.9918342721312</v>
      </c>
      <c r="J97" s="4">
        <v>1861.51</v>
      </c>
      <c r="K97" s="65">
        <f t="shared" ref="K97:K105" si="38">J97+(J107*((0.4*0.2131)/(0.4*0.2131+0.75*0.7869)))</f>
        <v>1961.5458915925765</v>
      </c>
      <c r="L97" s="63"/>
      <c r="M97" s="62"/>
      <c r="N97" s="63"/>
      <c r="O97" s="62"/>
      <c r="P97" s="63"/>
      <c r="Q97" s="58"/>
      <c r="R97" s="15"/>
      <c r="S97" s="15"/>
      <c r="T97" s="15"/>
      <c r="AD97" s="18"/>
      <c r="AE97" s="18"/>
    </row>
    <row r="98" spans="1:31" x14ac:dyDescent="0.25">
      <c r="A98" s="7">
        <v>2021</v>
      </c>
      <c r="B98" s="8" t="s">
        <v>0</v>
      </c>
      <c r="C98" s="8">
        <v>0.95599999999999996</v>
      </c>
      <c r="D98" s="28">
        <v>4908.68</v>
      </c>
      <c r="E98" s="34">
        <f t="shared" si="34"/>
        <v>5205.1234100000001</v>
      </c>
      <c r="F98" s="4">
        <f t="shared" si="35"/>
        <v>4692.6980800000001</v>
      </c>
      <c r="G98" s="34">
        <f t="shared" si="36"/>
        <v>4976.09797996</v>
      </c>
      <c r="H98" s="35">
        <f t="shared" ref="H98:H105" si="39">F98</f>
        <v>4692.6980800000001</v>
      </c>
      <c r="I98" s="34">
        <f t="shared" si="37"/>
        <v>4961.28262015158</v>
      </c>
      <c r="J98" s="4">
        <v>1876.89</v>
      </c>
      <c r="K98" s="65">
        <f t="shared" si="38"/>
        <v>1985.0145512758822</v>
      </c>
      <c r="L98" s="63"/>
      <c r="M98" s="62"/>
      <c r="N98" s="63"/>
      <c r="O98" s="62"/>
      <c r="P98" s="63"/>
      <c r="Q98" s="58"/>
      <c r="R98" s="15"/>
      <c r="S98" s="15"/>
      <c r="T98" s="15"/>
      <c r="AD98" s="18"/>
      <c r="AE98" s="18"/>
    </row>
    <row r="99" spans="1:31" x14ac:dyDescent="0.25">
      <c r="A99" s="7">
        <v>2022</v>
      </c>
      <c r="B99" s="8" t="s">
        <v>0</v>
      </c>
      <c r="C99" s="8">
        <v>0.95599999999999996</v>
      </c>
      <c r="D99" s="28">
        <v>4936.76</v>
      </c>
      <c r="E99" s="34">
        <f t="shared" si="34"/>
        <v>5270.866704</v>
      </c>
      <c r="F99" s="4">
        <f t="shared" si="35"/>
        <v>4719.5425599999999</v>
      </c>
      <c r="G99" s="34">
        <f t="shared" si="36"/>
        <v>5038.9485690239999</v>
      </c>
      <c r="H99" s="35">
        <f t="shared" si="39"/>
        <v>4719.5425599999999</v>
      </c>
      <c r="I99" s="34">
        <f t="shared" si="37"/>
        <v>5028.5561087364613</v>
      </c>
      <c r="J99" s="4">
        <v>1887.48</v>
      </c>
      <c r="K99" s="65">
        <f t="shared" si="38"/>
        <v>2012.1155537262275</v>
      </c>
      <c r="L99" s="63"/>
      <c r="M99" s="62"/>
      <c r="N99" s="63"/>
      <c r="O99" s="62"/>
      <c r="P99" s="63"/>
      <c r="Q99" s="58"/>
      <c r="R99" s="15"/>
      <c r="S99" s="15"/>
      <c r="T99" s="15"/>
      <c r="AD99" s="18"/>
      <c r="AE99" s="18"/>
    </row>
    <row r="100" spans="1:31" x14ac:dyDescent="0.25">
      <c r="A100" s="7">
        <v>2023</v>
      </c>
      <c r="B100" s="8" t="s">
        <v>0</v>
      </c>
      <c r="C100" s="8">
        <v>0.95599999999999996</v>
      </c>
      <c r="D100" s="28">
        <v>4959.32</v>
      </c>
      <c r="E100" s="34">
        <f t="shared" si="34"/>
        <v>5324.8738709999998</v>
      </c>
      <c r="F100" s="4">
        <f t="shared" si="35"/>
        <v>4741.1099199999999</v>
      </c>
      <c r="G100" s="34">
        <f t="shared" si="36"/>
        <v>5090.5794206760002</v>
      </c>
      <c r="H100" s="35">
        <f t="shared" si="39"/>
        <v>4741.1099199999999</v>
      </c>
      <c r="I100" s="34">
        <f t="shared" si="37"/>
        <v>5085.6339686714373</v>
      </c>
      <c r="J100" s="4">
        <v>1895.96</v>
      </c>
      <c r="K100" s="65">
        <f t="shared" si="38"/>
        <v>2035.0013490964816</v>
      </c>
      <c r="L100" s="63"/>
      <c r="M100" s="62"/>
      <c r="N100" s="63"/>
      <c r="O100" s="62"/>
      <c r="P100" s="63"/>
      <c r="Q100" s="58"/>
      <c r="R100" s="15"/>
      <c r="S100" s="15"/>
      <c r="T100" s="15"/>
      <c r="AD100" s="18"/>
      <c r="AE100" s="18"/>
    </row>
    <row r="101" spans="1:31" x14ac:dyDescent="0.25">
      <c r="A101" s="7">
        <v>2024</v>
      </c>
      <c r="B101" s="8" t="s">
        <v>0</v>
      </c>
      <c r="C101" s="8">
        <v>0.95599999999999996</v>
      </c>
      <c r="D101" s="28">
        <v>4978.5200000000004</v>
      </c>
      <c r="E101" s="34">
        <f t="shared" si="34"/>
        <v>5364.569829</v>
      </c>
      <c r="F101" s="4">
        <f t="shared" si="35"/>
        <v>4759.4651199999998</v>
      </c>
      <c r="G101" s="34">
        <f t="shared" si="36"/>
        <v>5128.5287565239996</v>
      </c>
      <c r="H101" s="35">
        <f t="shared" si="39"/>
        <v>4759.4651199999998</v>
      </c>
      <c r="I101" s="34">
        <f t="shared" si="37"/>
        <v>5128.5287565239996</v>
      </c>
      <c r="J101" s="4">
        <v>1903.2</v>
      </c>
      <c r="K101" s="65">
        <f t="shared" si="38"/>
        <v>2051.7886733341725</v>
      </c>
      <c r="L101" s="63"/>
      <c r="M101" s="62"/>
      <c r="N101" s="63"/>
      <c r="O101" s="62"/>
      <c r="P101" s="63"/>
      <c r="Q101" s="58"/>
      <c r="R101" s="15"/>
      <c r="S101" s="15"/>
      <c r="T101" s="15"/>
      <c r="AD101" s="18"/>
      <c r="AE101" s="18"/>
    </row>
    <row r="102" spans="1:31" x14ac:dyDescent="0.25">
      <c r="A102" s="7">
        <v>2025</v>
      </c>
      <c r="B102" s="8" t="s">
        <v>0</v>
      </c>
      <c r="C102" s="8">
        <v>0.95599999999999996</v>
      </c>
      <c r="D102" s="28">
        <v>4995.25</v>
      </c>
      <c r="E102" s="34">
        <f t="shared" si="34"/>
        <v>5394.1220560000002</v>
      </c>
      <c r="F102" s="4">
        <f t="shared" si="35"/>
        <v>4775.4589999999998</v>
      </c>
      <c r="G102" s="34">
        <f t="shared" si="36"/>
        <v>5156.7806855359995</v>
      </c>
      <c r="H102" s="35">
        <f t="shared" si="39"/>
        <v>4775.4589999999998</v>
      </c>
      <c r="I102" s="34">
        <f t="shared" si="37"/>
        <v>5156.7806855359995</v>
      </c>
      <c r="J102" s="4">
        <v>1909.53</v>
      </c>
      <c r="K102" s="65">
        <f t="shared" si="38"/>
        <v>2063.0216944397148</v>
      </c>
      <c r="L102" s="63"/>
      <c r="M102" s="62"/>
      <c r="N102" s="63"/>
      <c r="O102" s="62"/>
      <c r="P102" s="63"/>
      <c r="Q102" s="58"/>
      <c r="R102" s="15"/>
      <c r="S102" s="15"/>
      <c r="T102" s="15"/>
      <c r="AD102" s="18"/>
      <c r="AE102" s="18"/>
    </row>
    <row r="103" spans="1:31" x14ac:dyDescent="0.25">
      <c r="A103" s="7">
        <v>2026</v>
      </c>
      <c r="B103" s="8" t="s">
        <v>0</v>
      </c>
      <c r="C103" s="8">
        <v>0.95599999999999996</v>
      </c>
      <c r="D103" s="28">
        <v>5009.8900000000003</v>
      </c>
      <c r="E103" s="34">
        <f t="shared" si="34"/>
        <v>5417.8379850000001</v>
      </c>
      <c r="F103" s="4">
        <f t="shared" si="35"/>
        <v>4789.4548400000003</v>
      </c>
      <c r="G103" s="34">
        <f t="shared" si="36"/>
        <v>5179.4531136599999</v>
      </c>
      <c r="H103" s="35">
        <f t="shared" si="39"/>
        <v>4789.4548400000003</v>
      </c>
      <c r="I103" s="34">
        <f t="shared" si="37"/>
        <v>5179.4531136599999</v>
      </c>
      <c r="J103" s="4">
        <v>1915.09</v>
      </c>
      <c r="K103" s="65">
        <f t="shared" si="38"/>
        <v>2072.0384189720394</v>
      </c>
      <c r="L103" s="63"/>
      <c r="M103" s="62"/>
      <c r="N103" s="63"/>
      <c r="O103" s="62"/>
      <c r="P103" s="63"/>
      <c r="Q103" s="58"/>
      <c r="R103" s="15"/>
      <c r="S103" s="15"/>
      <c r="T103" s="15"/>
      <c r="AD103" s="18"/>
      <c r="AE103" s="18"/>
    </row>
    <row r="104" spans="1:31" x14ac:dyDescent="0.25">
      <c r="A104" s="7">
        <v>2027</v>
      </c>
      <c r="B104" s="8" t="s">
        <v>0</v>
      </c>
      <c r="C104" s="8">
        <v>0.95599999999999996</v>
      </c>
      <c r="D104" s="28">
        <v>5022.6499999999996</v>
      </c>
      <c r="E104" s="34">
        <f t="shared" si="34"/>
        <v>5437.7517520000001</v>
      </c>
      <c r="F104" s="4">
        <f t="shared" si="35"/>
        <v>4801.6533999999992</v>
      </c>
      <c r="G104" s="34">
        <f t="shared" si="36"/>
        <v>5198.4906749119991</v>
      </c>
      <c r="H104" s="35">
        <f t="shared" si="39"/>
        <v>4801.6533999999992</v>
      </c>
      <c r="I104" s="34">
        <f t="shared" si="37"/>
        <v>5198.4906749119991</v>
      </c>
      <c r="J104" s="4">
        <v>1919.94</v>
      </c>
      <c r="K104" s="65">
        <f t="shared" si="38"/>
        <v>2079.6182091010714</v>
      </c>
      <c r="L104" s="63"/>
      <c r="M104" s="62"/>
      <c r="N104" s="63"/>
      <c r="O104" s="62"/>
      <c r="P104" s="63"/>
      <c r="Q104" s="58"/>
      <c r="R104" s="15"/>
      <c r="S104" s="15"/>
      <c r="T104" s="15"/>
      <c r="AD104" s="18"/>
      <c r="AE104" s="18"/>
    </row>
    <row r="105" spans="1:31" s="13" customFormat="1" x14ac:dyDescent="0.25">
      <c r="A105" s="12">
        <v>2028</v>
      </c>
      <c r="B105" s="13" t="s">
        <v>0</v>
      </c>
      <c r="C105" s="13">
        <v>0.95599999999999996</v>
      </c>
      <c r="D105" s="31">
        <v>5033.68</v>
      </c>
      <c r="E105" s="36">
        <f t="shared" si="34"/>
        <v>5454.7570759999999</v>
      </c>
      <c r="F105" s="32">
        <f t="shared" si="35"/>
        <v>4812.1980800000001</v>
      </c>
      <c r="G105" s="36">
        <f t="shared" si="36"/>
        <v>5214.7477646560001</v>
      </c>
      <c r="H105" s="37">
        <f t="shared" si="39"/>
        <v>4812.1980800000001</v>
      </c>
      <c r="I105" s="36">
        <f t="shared" si="37"/>
        <v>5214.7477646560001</v>
      </c>
      <c r="J105" s="32">
        <v>1924.13</v>
      </c>
      <c r="K105" s="65">
        <f t="shared" si="38"/>
        <v>2086.0950235780965</v>
      </c>
      <c r="L105" s="63"/>
      <c r="M105" s="62"/>
      <c r="N105" s="63"/>
      <c r="O105" s="62"/>
      <c r="P105" s="63"/>
      <c r="Q105" s="58"/>
      <c r="R105" s="10"/>
      <c r="S105" s="10"/>
      <c r="T105" s="10"/>
      <c r="U105" s="33"/>
      <c r="V105" s="33"/>
      <c r="W105" s="33"/>
      <c r="X105" s="33"/>
      <c r="Y105" s="33"/>
      <c r="Z105" s="33"/>
      <c r="AA105" s="33"/>
      <c r="AB105" s="33"/>
      <c r="AC105" s="33"/>
      <c r="AD105" s="33"/>
      <c r="AE105" s="33"/>
    </row>
    <row r="106" spans="1:31" x14ac:dyDescent="0.25">
      <c r="A106" s="7">
        <v>2019</v>
      </c>
      <c r="B106" s="8" t="s">
        <v>1</v>
      </c>
      <c r="C106" s="8">
        <v>0.95599999999999996</v>
      </c>
      <c r="D106" s="4">
        <v>1452.29</v>
      </c>
      <c r="E106" s="34">
        <f>D106-((D106)*0.2131)</f>
        <v>1142.8070009999999</v>
      </c>
      <c r="F106" s="35">
        <f>D106*C106</f>
        <v>1388.38924</v>
      </c>
      <c r="G106" s="34">
        <f>F106-((F106)*0.2131)</f>
        <v>1092.5234929559999</v>
      </c>
      <c r="H106" s="28">
        <f>H62</f>
        <v>1320.34</v>
      </c>
      <c r="I106" s="34">
        <f t="shared" ref="I106:I115" si="40">H106-((H106)*0.2131)</f>
        <v>1038.9755459999999</v>
      </c>
      <c r="J106" s="4">
        <v>892.98299999999995</v>
      </c>
      <c r="K106" s="65">
        <f>J106-(J106*((0.4*0.2131)/(0.4*0.2131+0.75*0.7869)))</f>
        <v>780.28507217784613</v>
      </c>
      <c r="M106" s="62"/>
      <c r="O106" s="62"/>
      <c r="Q106" s="58"/>
      <c r="R106" s="28"/>
      <c r="S106" s="15"/>
      <c r="T106" s="15"/>
      <c r="AD106" s="18"/>
      <c r="AE106" s="18"/>
    </row>
    <row r="107" spans="1:31" x14ac:dyDescent="0.25">
      <c r="A107" s="7">
        <v>2020</v>
      </c>
      <c r="B107" s="8" t="s">
        <v>1</v>
      </c>
      <c r="C107" s="8">
        <v>0.95599999999999996</v>
      </c>
      <c r="D107" s="4">
        <v>1301.94</v>
      </c>
      <c r="E107" s="34">
        <f t="shared" ref="E107:E115" si="41">D107-((D107)*0.2131)</f>
        <v>1024.496586</v>
      </c>
      <c r="F107" s="35">
        <f t="shared" ref="F107:F115" si="42">D107*C107</f>
        <v>1244.65464</v>
      </c>
      <c r="G107" s="34">
        <f t="shared" ref="G107:G115" si="43">F107-((F107)*0.2131)</f>
        <v>979.41873621599996</v>
      </c>
      <c r="H107" s="4">
        <f>F107*MIN(1,(4/3)*('Opt5and6-Dec18'!I40-0.1)/'Opt5and6-Dec18'!I40)</f>
        <v>1165.6495273211233</v>
      </c>
      <c r="I107" s="34">
        <f t="shared" si="40"/>
        <v>917.24961304899193</v>
      </c>
      <c r="J107" s="4">
        <v>792.65300000000002</v>
      </c>
      <c r="K107" s="65">
        <f t="shared" ref="K107:K115" si="44">J107-(J107*((0.4*0.2131)/(0.4*0.2131+0.75*0.7869)))</f>
        <v>692.61710840742364</v>
      </c>
      <c r="M107" s="62"/>
      <c r="O107" s="62"/>
      <c r="Q107" s="58"/>
      <c r="R107" s="15"/>
      <c r="S107" s="15"/>
      <c r="T107" s="15"/>
      <c r="AD107" s="18"/>
      <c r="AE107" s="18"/>
    </row>
    <row r="108" spans="1:31" x14ac:dyDescent="0.25">
      <c r="A108" s="7">
        <v>2021</v>
      </c>
      <c r="B108" s="8" t="s">
        <v>1</v>
      </c>
      <c r="C108" s="8">
        <v>0.95599999999999996</v>
      </c>
      <c r="D108" s="4">
        <v>1391.1</v>
      </c>
      <c r="E108" s="34">
        <f t="shared" si="41"/>
        <v>1094.6565900000001</v>
      </c>
      <c r="F108" s="35">
        <f t="shared" si="42"/>
        <v>1329.8915999999999</v>
      </c>
      <c r="G108" s="34">
        <f t="shared" si="43"/>
        <v>1046.4917000399998</v>
      </c>
      <c r="H108" s="4">
        <f>F108*MIN(1,(4/3)*('Opt5and6-Dec18'!I41-0.1)/'Opt5and6-Dec18'!I41)</f>
        <v>1260.3685600731114</v>
      </c>
      <c r="I108" s="34">
        <f t="shared" si="40"/>
        <v>991.78401992153135</v>
      </c>
      <c r="J108" s="4">
        <v>856.745</v>
      </c>
      <c r="K108" s="65">
        <f t="shared" si="44"/>
        <v>748.62044872411775</v>
      </c>
      <c r="M108" s="62"/>
      <c r="O108" s="62"/>
      <c r="Q108" s="58"/>
      <c r="R108" s="15"/>
      <c r="S108" s="15"/>
      <c r="T108" s="15"/>
      <c r="AD108" s="18"/>
      <c r="AE108" s="18"/>
    </row>
    <row r="109" spans="1:31" x14ac:dyDescent="0.25">
      <c r="A109" s="7">
        <v>2022</v>
      </c>
      <c r="B109" s="8" t="s">
        <v>1</v>
      </c>
      <c r="C109" s="8">
        <v>0.95599999999999996</v>
      </c>
      <c r="D109" s="4">
        <v>1567.84</v>
      </c>
      <c r="E109" s="34">
        <f t="shared" si="41"/>
        <v>1233.7332959999999</v>
      </c>
      <c r="F109" s="35">
        <f t="shared" si="42"/>
        <v>1498.8550399999999</v>
      </c>
      <c r="G109" s="34">
        <f t="shared" si="43"/>
        <v>1179.4490309759999</v>
      </c>
      <c r="H109" s="4">
        <f>F109*MIN(1,(4/3)*('Opt5and6-Dec18'!I42-0.1)/'Opt5and6-Dec18'!I42)</f>
        <v>1450.0870424047914</v>
      </c>
      <c r="I109" s="34">
        <f t="shared" si="40"/>
        <v>1141.0734936683302</v>
      </c>
      <c r="J109" s="4">
        <v>987.57299999999998</v>
      </c>
      <c r="K109" s="65">
        <f t="shared" si="44"/>
        <v>862.93744627377237</v>
      </c>
      <c r="M109" s="62"/>
      <c r="O109" s="62"/>
      <c r="Q109" s="58"/>
      <c r="R109" s="15"/>
      <c r="S109" s="15"/>
      <c r="T109" s="15"/>
      <c r="AD109" s="18"/>
      <c r="AE109" s="18"/>
    </row>
    <row r="110" spans="1:31" x14ac:dyDescent="0.25">
      <c r="A110" s="7">
        <v>2023</v>
      </c>
      <c r="B110" s="8" t="s">
        <v>1</v>
      </c>
      <c r="C110" s="8">
        <v>0.95599999999999996</v>
      </c>
      <c r="D110" s="4">
        <v>1715.41</v>
      </c>
      <c r="E110" s="34">
        <f t="shared" si="41"/>
        <v>1349.856129</v>
      </c>
      <c r="F110" s="35">
        <f t="shared" si="42"/>
        <v>1639.9319600000001</v>
      </c>
      <c r="G110" s="34">
        <f t="shared" si="43"/>
        <v>1290.4624593240001</v>
      </c>
      <c r="H110" s="4">
        <f>F110*MIN(1,(4/3)*('Opt5and6-Dec18'!I43-0.1)/'Opt5and6-Dec18'!I43)</f>
        <v>1616.7247708654975</v>
      </c>
      <c r="I110" s="34">
        <f t="shared" si="40"/>
        <v>1272.2007221940598</v>
      </c>
      <c r="J110" s="4">
        <v>1101.72</v>
      </c>
      <c r="K110" s="65">
        <f t="shared" si="44"/>
        <v>962.67865090351859</v>
      </c>
      <c r="M110" s="62"/>
      <c r="O110" s="62"/>
      <c r="Q110" s="58"/>
      <c r="R110" s="15"/>
      <c r="S110" s="15"/>
      <c r="T110" s="15"/>
      <c r="AD110" s="18"/>
      <c r="AE110" s="18"/>
    </row>
    <row r="111" spans="1:31" x14ac:dyDescent="0.25">
      <c r="A111" s="7">
        <v>2024</v>
      </c>
      <c r="B111" s="8" t="s">
        <v>1</v>
      </c>
      <c r="C111" s="8">
        <v>0.95599999999999996</v>
      </c>
      <c r="D111" s="4">
        <v>1811.59</v>
      </c>
      <c r="E111" s="34">
        <f t="shared" si="41"/>
        <v>1425.5401709999999</v>
      </c>
      <c r="F111" s="35">
        <f t="shared" si="42"/>
        <v>1731.8800399999998</v>
      </c>
      <c r="G111" s="34">
        <f t="shared" si="43"/>
        <v>1362.8164034759998</v>
      </c>
      <c r="H111" s="4">
        <f>F111*MIN(1,(4/3)*('Opt5and6-Dec18'!I44-0.1)/'Opt5and6-Dec18'!I44)</f>
        <v>1731.8800399999998</v>
      </c>
      <c r="I111" s="34">
        <f t="shared" si="40"/>
        <v>1362.8164034759998</v>
      </c>
      <c r="J111" s="4">
        <v>1177.3699999999999</v>
      </c>
      <c r="K111" s="65">
        <f t="shared" si="44"/>
        <v>1028.7813266658277</v>
      </c>
      <c r="M111" s="62"/>
      <c r="O111" s="62"/>
      <c r="Q111" s="58"/>
      <c r="R111" s="15"/>
      <c r="S111" s="15"/>
      <c r="T111" s="15"/>
      <c r="AD111" s="18"/>
      <c r="AE111" s="18"/>
    </row>
    <row r="112" spans="1:31" x14ac:dyDescent="0.25">
      <c r="A112" s="7">
        <v>2025</v>
      </c>
      <c r="B112" s="8" t="s">
        <v>1</v>
      </c>
      <c r="C112" s="8">
        <v>0.95599999999999996</v>
      </c>
      <c r="D112" s="4">
        <v>1871.76</v>
      </c>
      <c r="E112" s="34">
        <f t="shared" si="41"/>
        <v>1472.8879440000001</v>
      </c>
      <c r="F112" s="35">
        <f t="shared" si="42"/>
        <v>1789.40256</v>
      </c>
      <c r="G112" s="34">
        <f t="shared" si="43"/>
        <v>1408.0808744639999</v>
      </c>
      <c r="H112" s="4">
        <f>F112*MIN(1,(4/3)*('Opt5and6-Dec18'!I45-0.1)/'Opt5and6-Dec18'!I45)</f>
        <v>1789.40256</v>
      </c>
      <c r="I112" s="34">
        <f t="shared" si="40"/>
        <v>1408.0808744639999</v>
      </c>
      <c r="J112" s="4">
        <v>1216.22</v>
      </c>
      <c r="K112" s="65">
        <f t="shared" si="44"/>
        <v>1062.7283055602852</v>
      </c>
      <c r="M112" s="62"/>
      <c r="O112" s="62"/>
      <c r="Q112" s="58"/>
      <c r="R112" s="15"/>
      <c r="S112" s="15"/>
      <c r="T112" s="15"/>
      <c r="AD112" s="18"/>
      <c r="AE112" s="18"/>
    </row>
    <row r="113" spans="1:31" x14ac:dyDescent="0.25">
      <c r="A113" s="7">
        <v>2026</v>
      </c>
      <c r="B113" s="8" t="s">
        <v>1</v>
      </c>
      <c r="C113" s="8">
        <v>0.95599999999999996</v>
      </c>
      <c r="D113" s="4">
        <v>1914.35</v>
      </c>
      <c r="E113" s="34">
        <f t="shared" si="41"/>
        <v>1506.4020149999999</v>
      </c>
      <c r="F113" s="35">
        <f t="shared" si="42"/>
        <v>1830.1185999999998</v>
      </c>
      <c r="G113" s="34">
        <f t="shared" si="43"/>
        <v>1440.1203263399998</v>
      </c>
      <c r="H113" s="4">
        <f>F113*MIN(1,(4/3)*('Opt5and6-Dec18'!I46-0.1)/'Opt5and6-Dec18'!I46)</f>
        <v>1830.1185999999998</v>
      </c>
      <c r="I113" s="34">
        <f t="shared" si="40"/>
        <v>1440.1203263399998</v>
      </c>
      <c r="J113" s="4">
        <v>1243.6099999999999</v>
      </c>
      <c r="K113" s="65">
        <f t="shared" si="44"/>
        <v>1086.6615810279604</v>
      </c>
      <c r="M113" s="62"/>
      <c r="O113" s="62"/>
      <c r="Q113" s="58"/>
      <c r="R113" s="15"/>
      <c r="S113" s="15"/>
      <c r="T113" s="15"/>
      <c r="AD113" s="18"/>
      <c r="AE113" s="18"/>
    </row>
    <row r="114" spans="1:31" x14ac:dyDescent="0.25">
      <c r="A114" s="14">
        <v>2027</v>
      </c>
      <c r="B114" s="8" t="s">
        <v>1</v>
      </c>
      <c r="C114" s="8">
        <v>0.95599999999999996</v>
      </c>
      <c r="D114" s="4">
        <v>1947.92</v>
      </c>
      <c r="E114" s="34">
        <f t="shared" si="41"/>
        <v>1532.818248</v>
      </c>
      <c r="F114" s="35">
        <f t="shared" si="42"/>
        <v>1862.2115200000001</v>
      </c>
      <c r="G114" s="34">
        <f t="shared" si="43"/>
        <v>1465.374245088</v>
      </c>
      <c r="H114" s="4">
        <f>F114*MIN(1,(4/3)*('Opt5and6-Dec18'!I47-0.1)/'Opt5and6-Dec18'!I47)</f>
        <v>1862.2115200000001</v>
      </c>
      <c r="I114" s="34">
        <f t="shared" si="40"/>
        <v>1465.374245088</v>
      </c>
      <c r="J114" s="4">
        <v>1265.24</v>
      </c>
      <c r="K114" s="65">
        <f t="shared" si="44"/>
        <v>1105.5617908989288</v>
      </c>
      <c r="M114" s="62"/>
      <c r="O114" s="62"/>
      <c r="Q114" s="58"/>
      <c r="R114" s="15"/>
      <c r="S114" s="15"/>
      <c r="T114" s="15"/>
      <c r="AD114" s="18"/>
      <c r="AE114" s="18"/>
    </row>
    <row r="115" spans="1:31" s="13" customFormat="1" x14ac:dyDescent="0.25">
      <c r="A115" s="9">
        <v>2028</v>
      </c>
      <c r="B115" s="13" t="s">
        <v>1</v>
      </c>
      <c r="C115" s="13">
        <v>0.95599999999999996</v>
      </c>
      <c r="D115" s="32">
        <v>1975.96</v>
      </c>
      <c r="E115" s="36">
        <f t="shared" si="41"/>
        <v>1554.882924</v>
      </c>
      <c r="F115" s="37">
        <f t="shared" si="42"/>
        <v>1889.01776</v>
      </c>
      <c r="G115" s="36">
        <f t="shared" si="43"/>
        <v>1486.468075344</v>
      </c>
      <c r="H115" s="32">
        <f>F115*MIN(1,(4/3)*('Opt5and6-Dec18'!I48-0.1)/'Opt5and6-Dec18'!I48)</f>
        <v>1889.01776</v>
      </c>
      <c r="I115" s="36">
        <f t="shared" si="40"/>
        <v>1486.468075344</v>
      </c>
      <c r="J115" s="32">
        <v>1283.3599999999999</v>
      </c>
      <c r="K115" s="65">
        <f t="shared" si="44"/>
        <v>1121.3949764219035</v>
      </c>
      <c r="L115" s="15"/>
      <c r="M115" s="62"/>
      <c r="N115" s="15"/>
      <c r="O115" s="62"/>
      <c r="P115" s="15"/>
      <c r="Q115" s="58"/>
      <c r="R115" s="10"/>
      <c r="S115" s="10"/>
      <c r="T115" s="10"/>
      <c r="U115" s="33"/>
      <c r="V115" s="33"/>
      <c r="W115" s="33"/>
      <c r="X115" s="33"/>
      <c r="Y115" s="33"/>
      <c r="Z115" s="33"/>
      <c r="AA115" s="33"/>
      <c r="AB115" s="33"/>
      <c r="AC115" s="33"/>
      <c r="AD115" s="33"/>
      <c r="AE115" s="33"/>
    </row>
    <row r="116" spans="1:31" ht="39.75" customHeight="1" x14ac:dyDescent="0.25">
      <c r="A116" s="74" t="s">
        <v>89</v>
      </c>
      <c r="B116" s="74"/>
      <c r="C116" s="74"/>
      <c r="D116" s="74"/>
      <c r="E116" s="74"/>
      <c r="F116" s="74"/>
      <c r="G116" s="74"/>
      <c r="H116" s="74"/>
      <c r="I116" s="74"/>
      <c r="R116" s="15"/>
      <c r="S116" s="15"/>
      <c r="T116" s="15"/>
    </row>
    <row r="117" spans="1:31" x14ac:dyDescent="0.25">
      <c r="A117" s="71"/>
      <c r="B117" s="71"/>
      <c r="C117" s="71"/>
      <c r="D117" s="70" t="s">
        <v>2</v>
      </c>
      <c r="E117" s="70"/>
      <c r="F117" s="70" t="s">
        <v>3</v>
      </c>
      <c r="G117" s="70"/>
      <c r="H117" s="70" t="s">
        <v>5</v>
      </c>
      <c r="I117" s="70"/>
      <c r="J117" s="70" t="s">
        <v>91</v>
      </c>
      <c r="K117" s="70"/>
      <c r="R117" s="15"/>
      <c r="S117" s="15"/>
      <c r="T117" s="15"/>
      <c r="AD117" s="18"/>
      <c r="AE117" s="18"/>
    </row>
    <row r="118" spans="1:31" x14ac:dyDescent="0.25">
      <c r="A118" s="7">
        <v>2019</v>
      </c>
      <c r="B118" s="8" t="s">
        <v>0</v>
      </c>
      <c r="C118" s="8">
        <v>0.95599999999999996</v>
      </c>
      <c r="D118" s="28">
        <v>4800.38</v>
      </c>
      <c r="E118" s="34">
        <f>D118+((+D128)*0.2131)</f>
        <v>5109.8629989999999</v>
      </c>
      <c r="F118" s="4">
        <f>D118*C118</f>
        <v>4589.1632799999998</v>
      </c>
      <c r="G118" s="34">
        <f>F118+((+F128)*0.2131)</f>
        <v>4871.721258087</v>
      </c>
      <c r="H118" s="35">
        <f>F118</f>
        <v>4589.1632799999998</v>
      </c>
      <c r="I118" s="34">
        <f>H118+((+H128)*0.2131)</f>
        <v>4858.8221509999994</v>
      </c>
      <c r="J118" s="4">
        <v>1834.37</v>
      </c>
      <c r="K118" s="65">
        <f>J118+(J128*((0.4*0.2131)/(0.4*0.2131+0.75*0.7869)))</f>
        <v>1942.3682211825321</v>
      </c>
      <c r="L118" s="63"/>
      <c r="M118" s="62"/>
      <c r="N118" s="63"/>
      <c r="O118" s="62"/>
      <c r="P118" s="63"/>
      <c r="Q118" s="58"/>
      <c r="R118" s="15"/>
      <c r="S118" s="15"/>
      <c r="T118" s="15"/>
      <c r="AD118" s="18"/>
      <c r="AE118" s="18"/>
    </row>
    <row r="119" spans="1:31" x14ac:dyDescent="0.25">
      <c r="A119" s="7">
        <v>2020</v>
      </c>
      <c r="B119" s="8" t="s">
        <v>0</v>
      </c>
      <c r="C119" s="8">
        <v>0.95599999999999996</v>
      </c>
      <c r="D119" s="28">
        <v>4868.82</v>
      </c>
      <c r="E119" s="34">
        <f t="shared" ref="E119:E127" si="45">D119+((+D129)*0.2131)</f>
        <v>5147.3885819999996</v>
      </c>
      <c r="F119" s="4">
        <f t="shared" ref="F119:F127" si="46">D119*C119</f>
        <v>4654.5919199999998</v>
      </c>
      <c r="G119" s="34">
        <f t="shared" ref="G119:G127" si="47">F119+((+F129)*0.2131)</f>
        <v>4908.925035366</v>
      </c>
      <c r="H119" s="35">
        <f>F119</f>
        <v>4654.5919199999998</v>
      </c>
      <c r="I119" s="34">
        <f t="shared" ref="I119:I127" si="48">H119+((+H129)*0.2131)</f>
        <v>4893.1333835099076</v>
      </c>
      <c r="J119" s="4">
        <v>1861.51</v>
      </c>
      <c r="K119" s="65">
        <f t="shared" ref="K119:K127" si="49">J119+(J129*((0.4*0.2131)/(0.4*0.2131+0.75*0.7869)))</f>
        <v>1957.8667958070223</v>
      </c>
      <c r="L119" s="63"/>
      <c r="M119" s="62"/>
      <c r="N119" s="63"/>
      <c r="O119" s="62"/>
      <c r="P119" s="63"/>
      <c r="Q119" s="58"/>
      <c r="R119" s="15"/>
      <c r="S119" s="15"/>
      <c r="T119" s="15"/>
      <c r="AD119" s="18"/>
      <c r="AE119" s="18"/>
    </row>
    <row r="120" spans="1:31" x14ac:dyDescent="0.25">
      <c r="A120" s="7">
        <v>2021</v>
      </c>
      <c r="B120" s="8" t="s">
        <v>0</v>
      </c>
      <c r="C120" s="8">
        <v>0.95599999999999996</v>
      </c>
      <c r="D120" s="28">
        <v>4908.68</v>
      </c>
      <c r="E120" s="34">
        <f t="shared" si="45"/>
        <v>5206.8047690000003</v>
      </c>
      <c r="F120" s="4">
        <f t="shared" si="46"/>
        <v>4692.6980800000001</v>
      </c>
      <c r="G120" s="34">
        <f t="shared" si="47"/>
        <v>4964.8859940970005</v>
      </c>
      <c r="H120" s="35">
        <f t="shared" ref="H120:H127" si="50">F120</f>
        <v>4692.6980800000001</v>
      </c>
      <c r="I120" s="34">
        <f t="shared" si="48"/>
        <v>4951.2771722518464</v>
      </c>
      <c r="J120" s="4">
        <v>1876.89</v>
      </c>
      <c r="K120" s="65">
        <f t="shared" si="49"/>
        <v>1981.2927985756905</v>
      </c>
      <c r="L120" s="63"/>
      <c r="M120" s="62"/>
      <c r="N120" s="63"/>
      <c r="O120" s="62"/>
      <c r="P120" s="63"/>
      <c r="Q120" s="58"/>
      <c r="R120" s="15"/>
      <c r="S120" s="15"/>
      <c r="T120" s="15"/>
      <c r="AD120" s="18"/>
      <c r="AE120" s="18"/>
    </row>
    <row r="121" spans="1:31" x14ac:dyDescent="0.25">
      <c r="A121" s="7">
        <v>2022</v>
      </c>
      <c r="B121" s="8" t="s">
        <v>0</v>
      </c>
      <c r="C121" s="8">
        <v>0.95599999999999996</v>
      </c>
      <c r="D121" s="28">
        <v>4936.76</v>
      </c>
      <c r="E121" s="34">
        <f t="shared" si="45"/>
        <v>5273.0829439999998</v>
      </c>
      <c r="F121" s="4">
        <f t="shared" si="46"/>
        <v>4719.5425599999999</v>
      </c>
      <c r="G121" s="34">
        <f t="shared" si="47"/>
        <v>5026.6054078719999</v>
      </c>
      <c r="H121" s="35">
        <f t="shared" si="50"/>
        <v>4719.5425599999999</v>
      </c>
      <c r="I121" s="34">
        <f t="shared" si="48"/>
        <v>5017.494827276777</v>
      </c>
      <c r="J121" s="4">
        <v>1887.48</v>
      </c>
      <c r="K121" s="65">
        <f t="shared" si="49"/>
        <v>2008.0249070571426</v>
      </c>
      <c r="L121" s="63"/>
      <c r="M121" s="62"/>
      <c r="N121" s="63"/>
      <c r="O121" s="62"/>
      <c r="P121" s="63"/>
      <c r="Q121" s="58"/>
      <c r="R121" s="15"/>
      <c r="S121" s="15"/>
      <c r="T121" s="15"/>
      <c r="AD121" s="18"/>
      <c r="AE121" s="18"/>
    </row>
    <row r="122" spans="1:31" x14ac:dyDescent="0.25">
      <c r="A122" s="7">
        <v>2023</v>
      </c>
      <c r="B122" s="8" t="s">
        <v>0</v>
      </c>
      <c r="C122" s="8">
        <v>0.95599999999999996</v>
      </c>
      <c r="D122" s="28">
        <v>4959.32</v>
      </c>
      <c r="E122" s="34">
        <f t="shared" si="45"/>
        <v>5327.7230179999997</v>
      </c>
      <c r="F122" s="4">
        <f t="shared" si="46"/>
        <v>4741.1099199999999</v>
      </c>
      <c r="G122" s="34">
        <f t="shared" si="47"/>
        <v>5077.4618754339999</v>
      </c>
      <c r="H122" s="35">
        <f t="shared" si="50"/>
        <v>4741.1099199999999</v>
      </c>
      <c r="I122" s="34">
        <f t="shared" si="48"/>
        <v>5073.836824421559</v>
      </c>
      <c r="J122" s="4">
        <v>1895.96</v>
      </c>
      <c r="K122" s="65">
        <f t="shared" si="49"/>
        <v>2030.6662454935115</v>
      </c>
      <c r="L122" s="63"/>
      <c r="M122" s="62"/>
      <c r="N122" s="63"/>
      <c r="O122" s="62"/>
      <c r="P122" s="63"/>
      <c r="Q122" s="58"/>
      <c r="R122" s="15"/>
      <c r="S122" s="15"/>
      <c r="T122" s="15"/>
      <c r="AD122" s="18"/>
      <c r="AE122" s="18"/>
    </row>
    <row r="123" spans="1:31" x14ac:dyDescent="0.25">
      <c r="A123" s="7">
        <v>2024</v>
      </c>
      <c r="B123" s="8" t="s">
        <v>0</v>
      </c>
      <c r="C123" s="8">
        <v>0.95599999999999996</v>
      </c>
      <c r="D123" s="28">
        <v>4978.5200000000004</v>
      </c>
      <c r="E123" s="34">
        <f t="shared" si="45"/>
        <v>5368.0540140000003</v>
      </c>
      <c r="F123" s="4">
        <f t="shared" si="46"/>
        <v>4759.4651199999998</v>
      </c>
      <c r="G123" s="34">
        <f t="shared" si="47"/>
        <v>5115.1096747820002</v>
      </c>
      <c r="H123" s="35">
        <f t="shared" si="50"/>
        <v>4759.4651199999998</v>
      </c>
      <c r="I123" s="34">
        <f t="shared" si="48"/>
        <v>5115.1096747820002</v>
      </c>
      <c r="J123" s="4">
        <v>1903.2</v>
      </c>
      <c r="K123" s="65">
        <f t="shared" si="49"/>
        <v>2046.8944865008921</v>
      </c>
      <c r="L123" s="63"/>
      <c r="M123" s="62"/>
      <c r="N123" s="63"/>
      <c r="O123" s="62"/>
      <c r="P123" s="63"/>
      <c r="Q123" s="58"/>
      <c r="R123" s="15"/>
      <c r="S123" s="15"/>
      <c r="T123" s="15"/>
      <c r="AD123" s="18"/>
      <c r="AE123" s="18"/>
    </row>
    <row r="124" spans="1:31" x14ac:dyDescent="0.25">
      <c r="A124" s="7">
        <v>2025</v>
      </c>
      <c r="B124" s="8" t="s">
        <v>0</v>
      </c>
      <c r="C124" s="8">
        <v>0.95599999999999996</v>
      </c>
      <c r="D124" s="28">
        <v>4995.25</v>
      </c>
      <c r="E124" s="34">
        <f t="shared" si="45"/>
        <v>5398.2796369999996</v>
      </c>
      <c r="F124" s="4">
        <f t="shared" si="46"/>
        <v>4775.4589999999998</v>
      </c>
      <c r="G124" s="34">
        <f t="shared" si="47"/>
        <v>5143.4250585809996</v>
      </c>
      <c r="H124" s="35">
        <f t="shared" si="50"/>
        <v>4775.4589999999998</v>
      </c>
      <c r="I124" s="34">
        <f t="shared" si="48"/>
        <v>5143.4250585809996</v>
      </c>
      <c r="J124" s="4">
        <v>1909.53</v>
      </c>
      <c r="K124" s="65">
        <f t="shared" si="49"/>
        <v>2058.1678928510619</v>
      </c>
      <c r="L124" s="63"/>
      <c r="M124" s="62"/>
      <c r="N124" s="63"/>
      <c r="O124" s="62"/>
      <c r="P124" s="63"/>
      <c r="Q124" s="58"/>
      <c r="R124" s="15"/>
      <c r="S124" s="15"/>
      <c r="T124" s="15"/>
      <c r="AD124" s="18"/>
      <c r="AE124" s="18"/>
    </row>
    <row r="125" spans="1:31" x14ac:dyDescent="0.25">
      <c r="A125" s="7">
        <v>2026</v>
      </c>
      <c r="B125" s="8" t="s">
        <v>0</v>
      </c>
      <c r="C125" s="8">
        <v>0.95599999999999996</v>
      </c>
      <c r="D125" s="28">
        <v>5009.8900000000003</v>
      </c>
      <c r="E125" s="34">
        <f t="shared" si="45"/>
        <v>5422.5219230000002</v>
      </c>
      <c r="F125" s="4">
        <f t="shared" si="46"/>
        <v>4789.4548400000003</v>
      </c>
      <c r="G125" s="34">
        <f t="shared" si="47"/>
        <v>5166.1877856990004</v>
      </c>
      <c r="H125" s="35">
        <f t="shared" si="50"/>
        <v>4789.4548400000003</v>
      </c>
      <c r="I125" s="34">
        <f t="shared" si="48"/>
        <v>5166.1877856990004</v>
      </c>
      <c r="J125" s="4">
        <v>1915.09</v>
      </c>
      <c r="K125" s="65">
        <f t="shared" si="49"/>
        <v>2067.2313128224869</v>
      </c>
      <c r="L125" s="63"/>
      <c r="M125" s="62"/>
      <c r="N125" s="63"/>
      <c r="O125" s="62"/>
      <c r="P125" s="63"/>
      <c r="Q125" s="58"/>
      <c r="R125" s="15"/>
      <c r="S125" s="15"/>
      <c r="T125" s="15"/>
      <c r="AD125" s="18"/>
      <c r="AE125" s="18"/>
    </row>
    <row r="126" spans="1:31" x14ac:dyDescent="0.25">
      <c r="A126" s="7">
        <v>2027</v>
      </c>
      <c r="B126" s="8" t="s">
        <v>0</v>
      </c>
      <c r="C126" s="8">
        <v>0.95599999999999996</v>
      </c>
      <c r="D126" s="28">
        <v>5022.6499999999996</v>
      </c>
      <c r="E126" s="34">
        <f t="shared" si="45"/>
        <v>5442.84058</v>
      </c>
      <c r="F126" s="4">
        <f t="shared" si="46"/>
        <v>4801.6533999999992</v>
      </c>
      <c r="G126" s="34">
        <f t="shared" si="47"/>
        <v>5185.2873995399996</v>
      </c>
      <c r="H126" s="35">
        <f t="shared" si="50"/>
        <v>4801.6533999999992</v>
      </c>
      <c r="I126" s="34">
        <f t="shared" si="48"/>
        <v>5185.2873995399996</v>
      </c>
      <c r="J126" s="4">
        <v>1919.94</v>
      </c>
      <c r="K126" s="65">
        <f t="shared" si="49"/>
        <v>2074.8439159627787</v>
      </c>
      <c r="L126" s="63"/>
      <c r="M126" s="62"/>
      <c r="N126" s="63"/>
      <c r="O126" s="62"/>
      <c r="P126" s="63"/>
      <c r="Q126" s="58"/>
      <c r="R126" s="15"/>
      <c r="S126" s="15"/>
      <c r="T126" s="15"/>
      <c r="AD126" s="18"/>
      <c r="AE126" s="18"/>
    </row>
    <row r="127" spans="1:31" s="13" customFormat="1" x14ac:dyDescent="0.25">
      <c r="A127" s="12">
        <v>2028</v>
      </c>
      <c r="B127" s="13" t="s">
        <v>0</v>
      </c>
      <c r="C127" s="13">
        <v>0.95599999999999996</v>
      </c>
      <c r="D127" s="31">
        <v>5033.68</v>
      </c>
      <c r="E127" s="36">
        <f t="shared" si="45"/>
        <v>5460.174078</v>
      </c>
      <c r="F127" s="32">
        <f t="shared" si="46"/>
        <v>4812.1980800000001</v>
      </c>
      <c r="G127" s="36">
        <f t="shared" si="47"/>
        <v>5201.5871732140004</v>
      </c>
      <c r="H127" s="37">
        <f t="shared" si="50"/>
        <v>4812.1980800000001</v>
      </c>
      <c r="I127" s="36">
        <f t="shared" si="48"/>
        <v>5201.5871732140004</v>
      </c>
      <c r="J127" s="32">
        <v>1924.13</v>
      </c>
      <c r="K127" s="65">
        <f t="shared" si="49"/>
        <v>2081.3459712176959</v>
      </c>
      <c r="L127" s="63"/>
      <c r="M127" s="62"/>
      <c r="N127" s="63"/>
      <c r="O127" s="62"/>
      <c r="P127" s="63"/>
      <c r="Q127" s="58"/>
      <c r="R127" s="10"/>
      <c r="S127" s="10"/>
      <c r="T127" s="10"/>
      <c r="U127" s="33"/>
      <c r="V127" s="33"/>
      <c r="W127" s="33"/>
      <c r="X127" s="33"/>
      <c r="Y127" s="33"/>
      <c r="Z127" s="33"/>
      <c r="AA127" s="33"/>
      <c r="AB127" s="33"/>
      <c r="AC127" s="33"/>
      <c r="AD127" s="33"/>
      <c r="AE127" s="33"/>
    </row>
    <row r="128" spans="1:31" x14ac:dyDescent="0.25">
      <c r="A128" s="7">
        <v>2019</v>
      </c>
      <c r="B128" s="8" t="s">
        <v>1</v>
      </c>
      <c r="C128" s="8">
        <v>0.91300000000000003</v>
      </c>
      <c r="D128" s="4">
        <v>1452.29</v>
      </c>
      <c r="E128" s="34">
        <f>D128-((D128)*0.2131)</f>
        <v>1142.8070009999999</v>
      </c>
      <c r="F128" s="35">
        <f>D128*C128</f>
        <v>1325.9407699999999</v>
      </c>
      <c r="G128" s="34">
        <f>F128-((F128)*0.2131)</f>
        <v>1043.3827919129999</v>
      </c>
      <c r="H128" s="4">
        <f>H84</f>
        <v>1265.4100000000001</v>
      </c>
      <c r="I128" s="34">
        <f>H128-((H128)*0.2131)</f>
        <v>995.75112899999999</v>
      </c>
      <c r="J128" s="4">
        <v>855.74400000000003</v>
      </c>
      <c r="K128" s="65">
        <f>J128-(J128*((0.4*0.2131)/(0.4*0.2131+0.75*0.7869)))</f>
        <v>747.74577881746779</v>
      </c>
      <c r="M128" s="62"/>
      <c r="O128" s="62"/>
      <c r="Q128" s="58"/>
      <c r="R128" s="28"/>
      <c r="S128" s="15"/>
      <c r="T128" s="15"/>
      <c r="AD128" s="18"/>
      <c r="AE128" s="18"/>
    </row>
    <row r="129" spans="1:31" x14ac:dyDescent="0.25">
      <c r="A129" s="7">
        <v>2020</v>
      </c>
      <c r="B129" s="8" t="s">
        <v>1</v>
      </c>
      <c r="C129" s="8">
        <v>0.91300000000000003</v>
      </c>
      <c r="D129" s="4">
        <v>1307.22</v>
      </c>
      <c r="E129" s="34">
        <f t="shared" ref="E129:E137" si="51">D129-((D129)*0.2131)</f>
        <v>1028.6514179999999</v>
      </c>
      <c r="F129" s="35">
        <f t="shared" ref="F129:F137" si="52">D129*C129</f>
        <v>1193.4918600000001</v>
      </c>
      <c r="G129" s="34">
        <f t="shared" ref="G129:G137" si="53">F129-((F129)*0.2131)</f>
        <v>939.15874463400007</v>
      </c>
      <c r="H129" s="4">
        <f>F129*MIN(1,(4/3)*('Opt5and6-Dec18'!I54-0.1)/'Opt5and6-Dec18'!I54)</f>
        <v>1119.387440215427</v>
      </c>
      <c r="I129" s="34">
        <f t="shared" ref="I129:I137" si="54">H129-((H129)*0.2131)</f>
        <v>880.84597670551943</v>
      </c>
      <c r="J129" s="4">
        <v>763.50099999999998</v>
      </c>
      <c r="K129" s="65">
        <f t="shared" ref="K129:K137" si="55">J129-(J129*((0.4*0.2131)/(0.4*0.2131+0.75*0.7869)))</f>
        <v>667.14420419297767</v>
      </c>
      <c r="M129" s="62"/>
      <c r="O129" s="62"/>
      <c r="Q129" s="58"/>
      <c r="R129" s="15"/>
      <c r="S129" s="15"/>
      <c r="T129" s="15"/>
      <c r="AD129" s="18"/>
      <c r="AE129" s="18"/>
    </row>
    <row r="130" spans="1:31" x14ac:dyDescent="0.25">
      <c r="A130" s="7">
        <v>2021</v>
      </c>
      <c r="B130" s="8" t="s">
        <v>1</v>
      </c>
      <c r="C130" s="8">
        <v>0.91300000000000003</v>
      </c>
      <c r="D130" s="4">
        <v>1398.99</v>
      </c>
      <c r="E130" s="34">
        <f t="shared" si="51"/>
        <v>1100.865231</v>
      </c>
      <c r="F130" s="35">
        <f t="shared" si="52"/>
        <v>1277.2778700000001</v>
      </c>
      <c r="G130" s="34">
        <f t="shared" si="53"/>
        <v>1005.0899559030001</v>
      </c>
      <c r="H130" s="4">
        <f>F130*MIN(1,(4/3)*('Opt5and6-Dec18'!I55-0.1)/'Opt5and6-Dec18'!I55)</f>
        <v>1213.4166694126984</v>
      </c>
      <c r="I130" s="34">
        <f t="shared" si="54"/>
        <v>954.83757716085233</v>
      </c>
      <c r="J130" s="4">
        <v>827.255</v>
      </c>
      <c r="K130" s="65">
        <f t="shared" si="55"/>
        <v>722.85220142430944</v>
      </c>
      <c r="M130" s="62"/>
      <c r="O130" s="62"/>
      <c r="Q130" s="58"/>
      <c r="R130" s="15"/>
      <c r="S130" s="15"/>
      <c r="T130" s="15"/>
      <c r="AD130" s="18"/>
      <c r="AE130" s="18"/>
    </row>
    <row r="131" spans="1:31" x14ac:dyDescent="0.25">
      <c r="A131" s="7">
        <v>2022</v>
      </c>
      <c r="B131" s="8" t="s">
        <v>1</v>
      </c>
      <c r="C131" s="8">
        <v>0.91300000000000003</v>
      </c>
      <c r="D131" s="4">
        <v>1578.24</v>
      </c>
      <c r="E131" s="34">
        <f t="shared" si="51"/>
        <v>1241.917056</v>
      </c>
      <c r="F131" s="35">
        <f t="shared" si="52"/>
        <v>1440.9331200000001</v>
      </c>
      <c r="G131" s="34">
        <f t="shared" si="53"/>
        <v>1133.8702721280001</v>
      </c>
      <c r="H131" s="4">
        <f>F131*MIN(1,(4/3)*('Opt5and6-Dec18'!I56-0.1)/'Opt5and6-Dec18'!I56)</f>
        <v>1398.1805127957618</v>
      </c>
      <c r="I131" s="34">
        <f t="shared" si="54"/>
        <v>1100.228245518985</v>
      </c>
      <c r="J131" s="4">
        <v>955.16</v>
      </c>
      <c r="K131" s="65">
        <f t="shared" si="55"/>
        <v>834.61509294285736</v>
      </c>
      <c r="M131" s="62"/>
      <c r="O131" s="62"/>
      <c r="Q131" s="58"/>
      <c r="R131" s="15"/>
      <c r="S131" s="15"/>
      <c r="T131" s="15"/>
      <c r="AD131" s="18"/>
      <c r="AE131" s="18"/>
    </row>
    <row r="132" spans="1:31" x14ac:dyDescent="0.25">
      <c r="A132" s="7">
        <v>2023</v>
      </c>
      <c r="B132" s="8" t="s">
        <v>1</v>
      </c>
      <c r="C132" s="8">
        <v>0.91300000000000003</v>
      </c>
      <c r="D132" s="4">
        <v>1728.78</v>
      </c>
      <c r="E132" s="34">
        <f t="shared" si="51"/>
        <v>1360.376982</v>
      </c>
      <c r="F132" s="35">
        <f t="shared" si="52"/>
        <v>1578.3761400000001</v>
      </c>
      <c r="G132" s="34">
        <f t="shared" si="53"/>
        <v>1242.024184566</v>
      </c>
      <c r="H132" s="4">
        <f>F132*MIN(1,(4/3)*('Opt5and6-Dec18'!I57-0.1)/'Opt5and6-Dec18'!I57)</f>
        <v>1561.3651075624559</v>
      </c>
      <c r="I132" s="34">
        <f t="shared" si="54"/>
        <v>1228.6382031408966</v>
      </c>
      <c r="J132" s="4">
        <v>1067.3699999999999</v>
      </c>
      <c r="K132" s="65">
        <f t="shared" si="55"/>
        <v>932.66375450648854</v>
      </c>
      <c r="M132" s="62"/>
      <c r="O132" s="62"/>
      <c r="Q132" s="58"/>
      <c r="R132" s="15"/>
      <c r="S132" s="15"/>
      <c r="T132" s="15"/>
      <c r="AD132" s="18"/>
      <c r="AE132" s="18"/>
    </row>
    <row r="133" spans="1:31" x14ac:dyDescent="0.25">
      <c r="A133" s="7">
        <v>2024</v>
      </c>
      <c r="B133" s="8" t="s">
        <v>1</v>
      </c>
      <c r="C133" s="8">
        <v>0.91300000000000003</v>
      </c>
      <c r="D133" s="4">
        <v>1827.94</v>
      </c>
      <c r="E133" s="34">
        <f t="shared" si="51"/>
        <v>1438.405986</v>
      </c>
      <c r="F133" s="35">
        <f t="shared" si="52"/>
        <v>1668.90922</v>
      </c>
      <c r="G133" s="34">
        <f t="shared" si="53"/>
        <v>1313.2646652180001</v>
      </c>
      <c r="H133" s="4">
        <f>F133*MIN(1,(4/3)*('Opt5and6-Dec18'!I58-0.1)/'Opt5and6-Dec18'!I58)</f>
        <v>1668.90922</v>
      </c>
      <c r="I133" s="34">
        <f t="shared" si="54"/>
        <v>1313.2646652180001</v>
      </c>
      <c r="J133" s="4">
        <v>1138.5899999999999</v>
      </c>
      <c r="K133" s="65">
        <f t="shared" si="55"/>
        <v>994.89551349910789</v>
      </c>
      <c r="M133" s="62"/>
      <c r="O133" s="62"/>
      <c r="Q133" s="58"/>
      <c r="R133" s="15"/>
      <c r="S133" s="15"/>
      <c r="T133" s="15"/>
      <c r="AD133" s="18"/>
      <c r="AE133" s="18"/>
    </row>
    <row r="134" spans="1:31" x14ac:dyDescent="0.25">
      <c r="A134" s="7">
        <v>2025</v>
      </c>
      <c r="B134" s="8" t="s">
        <v>1</v>
      </c>
      <c r="C134" s="8">
        <v>0.91300000000000003</v>
      </c>
      <c r="D134" s="4">
        <v>1891.27</v>
      </c>
      <c r="E134" s="34">
        <f t="shared" si="51"/>
        <v>1488.2403629999999</v>
      </c>
      <c r="F134" s="35">
        <f t="shared" si="52"/>
        <v>1726.7295100000001</v>
      </c>
      <c r="G134" s="34">
        <f t="shared" si="53"/>
        <v>1358.7634514190001</v>
      </c>
      <c r="H134" s="4">
        <f>F134*MIN(1,(4/3)*('Opt5and6-Dec18'!I59-0.1)/'Opt5and6-Dec18'!I59)</f>
        <v>1726.7295100000001</v>
      </c>
      <c r="I134" s="34">
        <f t="shared" si="54"/>
        <v>1358.7634514190001</v>
      </c>
      <c r="J134" s="4">
        <v>1177.76</v>
      </c>
      <c r="K134" s="65">
        <f t="shared" si="55"/>
        <v>1029.1221071489381</v>
      </c>
      <c r="M134" s="62"/>
      <c r="O134" s="62"/>
      <c r="Q134" s="58"/>
      <c r="R134" s="15"/>
      <c r="S134" s="15"/>
      <c r="T134" s="15"/>
      <c r="AD134" s="18"/>
      <c r="AE134" s="18"/>
    </row>
    <row r="135" spans="1:31" x14ac:dyDescent="0.25">
      <c r="A135" s="7">
        <v>2026</v>
      </c>
      <c r="B135" s="8" t="s">
        <v>1</v>
      </c>
      <c r="C135" s="8">
        <v>0.91300000000000003</v>
      </c>
      <c r="D135" s="4">
        <v>1936.33</v>
      </c>
      <c r="E135" s="34">
        <f t="shared" si="51"/>
        <v>1523.698077</v>
      </c>
      <c r="F135" s="35">
        <f t="shared" si="52"/>
        <v>1767.8692900000001</v>
      </c>
      <c r="G135" s="34">
        <f t="shared" si="53"/>
        <v>1391.136344301</v>
      </c>
      <c r="H135" s="4">
        <f>F135*MIN(1,(4/3)*('Opt5and6-Dec18'!I60-0.1)/'Opt5and6-Dec18'!I60)</f>
        <v>1767.8692900000001</v>
      </c>
      <c r="I135" s="34">
        <f t="shared" si="54"/>
        <v>1391.136344301</v>
      </c>
      <c r="J135" s="4">
        <v>1205.52</v>
      </c>
      <c r="K135" s="65">
        <f t="shared" si="55"/>
        <v>1053.378687177513</v>
      </c>
      <c r="M135" s="62"/>
      <c r="O135" s="62"/>
      <c r="Q135" s="58"/>
      <c r="R135" s="15"/>
      <c r="S135" s="15"/>
      <c r="T135" s="15"/>
      <c r="AD135" s="18"/>
      <c r="AE135" s="18"/>
    </row>
    <row r="136" spans="1:31" x14ac:dyDescent="0.25">
      <c r="A136" s="14">
        <v>2027</v>
      </c>
      <c r="B136" s="8" t="s">
        <v>1</v>
      </c>
      <c r="C136" s="8">
        <v>0.91300000000000003</v>
      </c>
      <c r="D136" s="4">
        <v>1971.8</v>
      </c>
      <c r="E136" s="34">
        <f t="shared" si="51"/>
        <v>1551.60942</v>
      </c>
      <c r="F136" s="35">
        <f t="shared" si="52"/>
        <v>1800.2534000000001</v>
      </c>
      <c r="G136" s="34">
        <f t="shared" si="53"/>
        <v>1416.61940046</v>
      </c>
      <c r="H136" s="4">
        <f>F136*MIN(1,(4/3)*('Opt5and6-Dec18'!I61-0.1)/'Opt5and6-Dec18'!I61)</f>
        <v>1800.2534000000001</v>
      </c>
      <c r="I136" s="34">
        <f t="shared" si="54"/>
        <v>1416.61940046</v>
      </c>
      <c r="J136" s="4">
        <v>1227.4100000000001</v>
      </c>
      <c r="K136" s="65">
        <f t="shared" si="55"/>
        <v>1072.5060840372216</v>
      </c>
      <c r="M136" s="62"/>
      <c r="O136" s="62"/>
      <c r="Q136" s="58"/>
      <c r="R136" s="15"/>
      <c r="S136" s="15"/>
      <c r="T136" s="15"/>
      <c r="AD136" s="18"/>
      <c r="AE136" s="18"/>
    </row>
    <row r="137" spans="1:31" s="13" customFormat="1" x14ac:dyDescent="0.25">
      <c r="A137" s="9">
        <v>2028</v>
      </c>
      <c r="B137" s="13" t="s">
        <v>1</v>
      </c>
      <c r="C137" s="13">
        <v>0.91300000000000003</v>
      </c>
      <c r="D137" s="32">
        <v>2001.38</v>
      </c>
      <c r="E137" s="36">
        <f t="shared" si="51"/>
        <v>1574.8859219999999</v>
      </c>
      <c r="F137" s="37">
        <f t="shared" si="52"/>
        <v>1827.2599400000001</v>
      </c>
      <c r="G137" s="36">
        <f t="shared" si="53"/>
        <v>1437.8708467860001</v>
      </c>
      <c r="H137" s="32">
        <f>F137*MIN(1,(4/3)*('Opt5and6-Dec18'!I62-0.1)/'Opt5and6-Dec18'!I62)</f>
        <v>1827.2599400000001</v>
      </c>
      <c r="I137" s="36">
        <f t="shared" si="54"/>
        <v>1437.8708467860001</v>
      </c>
      <c r="J137" s="32">
        <v>1245.73</v>
      </c>
      <c r="K137" s="65">
        <f t="shared" si="55"/>
        <v>1088.5140287823042</v>
      </c>
      <c r="L137" s="15"/>
      <c r="M137" s="62"/>
      <c r="N137" s="15"/>
      <c r="O137" s="62"/>
      <c r="P137" s="15"/>
      <c r="Q137" s="58"/>
      <c r="R137" s="10"/>
      <c r="S137" s="10"/>
      <c r="T137" s="10"/>
      <c r="U137" s="33"/>
      <c r="V137" s="33"/>
      <c r="W137" s="33"/>
      <c r="X137" s="33"/>
      <c r="Y137" s="33"/>
      <c r="Z137" s="33"/>
      <c r="AA137" s="33"/>
      <c r="AB137" s="33"/>
      <c r="AC137" s="33"/>
      <c r="AD137" s="33"/>
      <c r="AE137" s="33"/>
    </row>
    <row r="138" spans="1:31" x14ac:dyDescent="0.25">
      <c r="R138" s="15"/>
      <c r="S138" s="15"/>
      <c r="T138" s="15"/>
    </row>
  </sheetData>
  <mergeCells count="36">
    <mergeCell ref="A1:I1"/>
    <mergeCell ref="A2:I2"/>
    <mergeCell ref="A3:I3"/>
    <mergeCell ref="A72:I72"/>
    <mergeCell ref="A94:I94"/>
    <mergeCell ref="A116:I116"/>
    <mergeCell ref="A5:I5"/>
    <mergeCell ref="A28:I28"/>
    <mergeCell ref="A51:C51"/>
    <mergeCell ref="D51:E51"/>
    <mergeCell ref="F51:G51"/>
    <mergeCell ref="H51:I51"/>
    <mergeCell ref="A73:C73"/>
    <mergeCell ref="D73:E73"/>
    <mergeCell ref="F73:G73"/>
    <mergeCell ref="H73:I73"/>
    <mergeCell ref="A95:C95"/>
    <mergeCell ref="D95:E95"/>
    <mergeCell ref="A4:I4"/>
    <mergeCell ref="A50:I50"/>
    <mergeCell ref="D6:E6"/>
    <mergeCell ref="F6:G6"/>
    <mergeCell ref="H6:I6"/>
    <mergeCell ref="A6:C6"/>
    <mergeCell ref="A29:C29"/>
    <mergeCell ref="D29:E29"/>
    <mergeCell ref="F29:G29"/>
    <mergeCell ref="H29:I29"/>
    <mergeCell ref="J95:K95"/>
    <mergeCell ref="A117:C117"/>
    <mergeCell ref="D117:E117"/>
    <mergeCell ref="F117:G117"/>
    <mergeCell ref="J117:K117"/>
    <mergeCell ref="H95:I95"/>
    <mergeCell ref="F95:G95"/>
    <mergeCell ref="H117:I11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workbookViewId="0">
      <selection activeCell="J8" sqref="J8"/>
    </sheetView>
  </sheetViews>
  <sheetFormatPr defaultColWidth="10" defaultRowHeight="15" x14ac:dyDescent="0.25"/>
  <cols>
    <col min="2" max="3" width="10.140625" bestFit="1" customWidth="1"/>
    <col min="4" max="5" width="10.5703125" bestFit="1" customWidth="1"/>
    <col min="9" max="10" width="10.140625" bestFit="1" customWidth="1"/>
    <col min="11" max="11" width="10.5703125" bestFit="1" customWidth="1"/>
    <col min="12" max="12" width="10.140625" bestFit="1" customWidth="1"/>
    <col min="16" max="17" width="10.140625" bestFit="1" customWidth="1"/>
    <col min="18" max="18" width="10.5703125" bestFit="1" customWidth="1"/>
    <col min="19" max="19" width="10.140625" bestFit="1" customWidth="1"/>
    <col min="21" max="23" width="10" style="27"/>
  </cols>
  <sheetData>
    <row r="1" spans="1:24" x14ac:dyDescent="0.25">
      <c r="A1" t="s">
        <v>92</v>
      </c>
      <c r="V1" s="54"/>
    </row>
    <row r="2" spans="1:24" s="20" customFormat="1" x14ac:dyDescent="0.25">
      <c r="A2" t="s">
        <v>64</v>
      </c>
      <c r="B2"/>
      <c r="C2"/>
      <c r="D2"/>
      <c r="E2"/>
      <c r="F2"/>
      <c r="G2"/>
      <c r="H2"/>
      <c r="I2"/>
      <c r="J2"/>
      <c r="K2"/>
      <c r="L2"/>
      <c r="M2"/>
      <c r="N2"/>
      <c r="U2" s="55"/>
      <c r="V2" s="54"/>
      <c r="W2" s="55"/>
    </row>
    <row r="3" spans="1:24" s="20" customFormat="1" ht="15.75" thickBot="1" x14ac:dyDescent="0.3">
      <c r="A3" t="s">
        <v>15</v>
      </c>
      <c r="B3">
        <v>0.95599999999999996</v>
      </c>
      <c r="C3"/>
      <c r="D3"/>
      <c r="E3"/>
      <c r="F3"/>
      <c r="G3"/>
      <c r="H3" t="s">
        <v>16</v>
      </c>
      <c r="I3">
        <v>0.95599999999999996</v>
      </c>
      <c r="J3"/>
      <c r="K3"/>
      <c r="L3"/>
      <c r="M3"/>
      <c r="N3"/>
      <c r="O3" t="s">
        <v>16</v>
      </c>
      <c r="P3">
        <v>0.91300000000000003</v>
      </c>
      <c r="Q3"/>
      <c r="R3"/>
      <c r="S3"/>
      <c r="T3"/>
      <c r="U3" s="55"/>
      <c r="V3" s="54"/>
      <c r="W3" s="55"/>
    </row>
    <row r="4" spans="1:24" s="20" customFormat="1" ht="45.75" thickBot="1" x14ac:dyDescent="0.3">
      <c r="A4" s="1" t="s">
        <v>9</v>
      </c>
      <c r="B4" s="1" t="s">
        <v>10</v>
      </c>
      <c r="C4" s="1" t="s">
        <v>17</v>
      </c>
      <c r="D4" s="1" t="s">
        <v>12</v>
      </c>
      <c r="E4" s="1" t="s">
        <v>13</v>
      </c>
      <c r="F4" s="1" t="s">
        <v>14</v>
      </c>
      <c r="G4"/>
      <c r="H4" s="1" t="s">
        <v>9</v>
      </c>
      <c r="I4" s="1" t="s">
        <v>10</v>
      </c>
      <c r="J4" s="1" t="s">
        <v>17</v>
      </c>
      <c r="K4" s="1" t="s">
        <v>12</v>
      </c>
      <c r="L4" s="1" t="s">
        <v>13</v>
      </c>
      <c r="M4" s="1" t="s">
        <v>14</v>
      </c>
      <c r="N4"/>
      <c r="O4" s="1" t="s">
        <v>9</v>
      </c>
      <c r="P4" s="1" t="s">
        <v>10</v>
      </c>
      <c r="Q4" s="1" t="s">
        <v>17</v>
      </c>
      <c r="R4" s="1" t="s">
        <v>12</v>
      </c>
      <c r="S4" s="1" t="s">
        <v>13</v>
      </c>
      <c r="T4" s="1" t="s">
        <v>14</v>
      </c>
      <c r="U4" s="55"/>
      <c r="V4" s="54"/>
      <c r="W4" s="55"/>
    </row>
    <row r="5" spans="1:24" s="20" customFormat="1" x14ac:dyDescent="0.25">
      <c r="A5" s="2">
        <v>2017</v>
      </c>
      <c r="B5" s="5">
        <v>4815.8</v>
      </c>
      <c r="C5" s="4">
        <v>3058.98</v>
      </c>
      <c r="D5" s="49">
        <v>34063.800000000003</v>
      </c>
      <c r="E5" s="49">
        <v>21975.7</v>
      </c>
      <c r="F5" s="50">
        <v>0.57870200000000005</v>
      </c>
      <c r="G5"/>
      <c r="H5" s="2">
        <v>2017</v>
      </c>
      <c r="I5" s="49">
        <v>1712</v>
      </c>
      <c r="J5" s="49">
        <v>1518</v>
      </c>
      <c r="K5" s="48">
        <v>11229.9</v>
      </c>
      <c r="L5" s="48">
        <v>6508.8</v>
      </c>
      <c r="M5" s="52">
        <v>0.32126500000000002</v>
      </c>
      <c r="N5"/>
      <c r="O5" s="2">
        <v>2017</v>
      </c>
      <c r="P5" s="49">
        <v>1712</v>
      </c>
      <c r="Q5" s="49">
        <v>1518</v>
      </c>
      <c r="R5" s="48">
        <v>11229.9</v>
      </c>
      <c r="S5" s="48">
        <v>6508.8</v>
      </c>
      <c r="T5" s="52">
        <v>0.32126500000000002</v>
      </c>
      <c r="U5" s="55"/>
      <c r="V5" s="27"/>
      <c r="W5" s="27"/>
      <c r="X5"/>
    </row>
    <row r="6" spans="1:24" s="20" customFormat="1" x14ac:dyDescent="0.25">
      <c r="A6" s="2">
        <v>2018</v>
      </c>
      <c r="B6" s="5">
        <v>4711.8</v>
      </c>
      <c r="C6" s="4">
        <v>2845.19</v>
      </c>
      <c r="D6" s="49">
        <v>33960.6</v>
      </c>
      <c r="E6" s="49">
        <v>21314.1</v>
      </c>
      <c r="F6" s="50">
        <v>0.56128199999999995</v>
      </c>
      <c r="G6"/>
      <c r="H6" s="2">
        <v>2018</v>
      </c>
      <c r="I6" s="49">
        <v>1528</v>
      </c>
      <c r="J6" s="49">
        <v>1393</v>
      </c>
      <c r="K6" s="48">
        <v>10604.8</v>
      </c>
      <c r="L6" s="48">
        <v>6423.96</v>
      </c>
      <c r="M6" s="52">
        <v>0.31707800000000003</v>
      </c>
      <c r="N6"/>
      <c r="O6" s="2">
        <v>2018</v>
      </c>
      <c r="P6" s="49">
        <v>1528</v>
      </c>
      <c r="Q6" s="49">
        <v>1393</v>
      </c>
      <c r="R6" s="48">
        <v>10604.8</v>
      </c>
      <c r="S6" s="48">
        <v>6423.96</v>
      </c>
      <c r="T6" s="52">
        <v>0.31707800000000003</v>
      </c>
      <c r="U6" s="55"/>
      <c r="V6" s="27"/>
      <c r="W6" s="27"/>
      <c r="X6"/>
    </row>
    <row r="7" spans="1:24" s="20" customFormat="1" x14ac:dyDescent="0.25">
      <c r="A7" s="2">
        <v>2019</v>
      </c>
      <c r="B7" s="28">
        <v>4315.01</v>
      </c>
      <c r="C7" s="4">
        <v>4125.05</v>
      </c>
      <c r="D7" s="49">
        <v>33461.599999999999</v>
      </c>
      <c r="E7" s="49">
        <v>21045.4</v>
      </c>
      <c r="F7" s="50">
        <v>0.55420599999999998</v>
      </c>
      <c r="G7"/>
      <c r="H7" s="2">
        <v>2019</v>
      </c>
      <c r="I7" s="4">
        <v>1253.4100000000001</v>
      </c>
      <c r="J7" s="4">
        <v>1077</v>
      </c>
      <c r="K7" s="48">
        <v>9647.4699999999993</v>
      </c>
      <c r="L7" s="48">
        <v>6054.83</v>
      </c>
      <c r="M7" s="52">
        <v>0.29885800000000001</v>
      </c>
      <c r="N7"/>
      <c r="O7" s="2">
        <v>2019</v>
      </c>
      <c r="P7" s="4">
        <v>1253.4100000000001</v>
      </c>
      <c r="Q7" s="4">
        <v>1032.08</v>
      </c>
      <c r="R7" s="48">
        <v>9647.4699999999993</v>
      </c>
      <c r="S7" s="48">
        <v>6054.83</v>
      </c>
      <c r="T7" s="52">
        <v>0.29885800000000001</v>
      </c>
      <c r="U7" s="55"/>
      <c r="V7" s="27"/>
      <c r="W7" s="27"/>
      <c r="X7"/>
    </row>
    <row r="8" spans="1:24" s="20" customFormat="1" x14ac:dyDescent="0.25">
      <c r="A8" s="2">
        <v>2020</v>
      </c>
      <c r="B8" s="28">
        <v>4145.0600000000004</v>
      </c>
      <c r="C8" s="4">
        <v>3962.72</v>
      </c>
      <c r="D8" s="49">
        <v>31947.1</v>
      </c>
      <c r="E8" s="49">
        <v>20072.2</v>
      </c>
      <c r="F8" s="50">
        <v>0.52857699999999996</v>
      </c>
      <c r="G8"/>
      <c r="H8" s="2">
        <v>2020</v>
      </c>
      <c r="I8" s="4">
        <v>1129.3499999999999</v>
      </c>
      <c r="J8" s="4">
        <v>953</v>
      </c>
      <c r="K8" s="48">
        <v>9797.93</v>
      </c>
      <c r="L8" s="48">
        <v>5855.32</v>
      </c>
      <c r="M8" s="52">
        <v>0.28900999999999999</v>
      </c>
      <c r="N8"/>
      <c r="O8" s="2">
        <v>2020</v>
      </c>
      <c r="P8" s="4">
        <v>1135.77</v>
      </c>
      <c r="Q8" s="4">
        <v>920.52499999999998</v>
      </c>
      <c r="R8" s="48">
        <v>9843.4599999999991</v>
      </c>
      <c r="S8" s="48">
        <v>5882.63</v>
      </c>
      <c r="T8" s="52">
        <v>0.290358</v>
      </c>
      <c r="U8" s="55"/>
      <c r="V8" s="27"/>
      <c r="W8" s="27"/>
      <c r="X8"/>
    </row>
    <row r="9" spans="1:24" s="20" customFormat="1" x14ac:dyDescent="0.25">
      <c r="A9" s="2">
        <v>2021</v>
      </c>
      <c r="B9" s="28">
        <v>4003.27</v>
      </c>
      <c r="C9" s="4">
        <v>3827.2</v>
      </c>
      <c r="D9" s="49">
        <v>30690.7</v>
      </c>
      <c r="E9" s="49">
        <v>19177.599999999999</v>
      </c>
      <c r="F9" s="50">
        <v>0.50502000000000002</v>
      </c>
      <c r="G9"/>
      <c r="H9" s="2">
        <v>2021</v>
      </c>
      <c r="I9" s="4">
        <v>1243.56</v>
      </c>
      <c r="J9" s="4">
        <v>1063</v>
      </c>
      <c r="K9" s="48">
        <v>10337.799999999999</v>
      </c>
      <c r="L9" s="48">
        <v>6012.02</v>
      </c>
      <c r="M9" s="52">
        <v>0.29674499999999998</v>
      </c>
      <c r="N9"/>
      <c r="O9" s="2">
        <v>2021</v>
      </c>
      <c r="P9" s="4">
        <v>1253.02</v>
      </c>
      <c r="Q9" s="4">
        <v>1030.1300000000001</v>
      </c>
      <c r="R9" s="48">
        <v>10413.4</v>
      </c>
      <c r="S9" s="48">
        <v>6058.46</v>
      </c>
      <c r="T9" s="52">
        <v>0.299037</v>
      </c>
      <c r="U9" s="55"/>
      <c r="V9" s="27"/>
      <c r="W9" s="27"/>
      <c r="X9"/>
    </row>
    <row r="10" spans="1:24" s="20" customFormat="1" x14ac:dyDescent="0.25">
      <c r="A10" s="2">
        <v>2022</v>
      </c>
      <c r="B10" s="28">
        <v>3896.09</v>
      </c>
      <c r="C10" s="4">
        <v>3724.74</v>
      </c>
      <c r="D10" s="49">
        <v>29684.6</v>
      </c>
      <c r="E10" s="49">
        <v>18424.2</v>
      </c>
      <c r="F10" s="50">
        <v>0.48517900000000003</v>
      </c>
      <c r="G10"/>
      <c r="H10" s="2">
        <v>2022</v>
      </c>
      <c r="I10" s="4">
        <v>1417.11</v>
      </c>
      <c r="J10" s="4">
        <v>1242</v>
      </c>
      <c r="K10" s="48">
        <v>10940.7</v>
      </c>
      <c r="L10" s="48">
        <v>6329.28</v>
      </c>
      <c r="M10" s="52">
        <v>0.31240499999999999</v>
      </c>
      <c r="N10"/>
      <c r="O10" s="2">
        <v>2022</v>
      </c>
      <c r="P10" s="4">
        <v>1429.64</v>
      </c>
      <c r="Q10" s="4">
        <v>1205.71</v>
      </c>
      <c r="R10" s="48">
        <v>11043.1</v>
      </c>
      <c r="S10" s="48">
        <v>6393.79</v>
      </c>
      <c r="T10" s="52">
        <v>0.31558900000000001</v>
      </c>
      <c r="U10" s="55"/>
      <c r="V10" s="27"/>
      <c r="W10" s="27"/>
      <c r="X10"/>
    </row>
    <row r="11" spans="1:24" s="20" customFormat="1" x14ac:dyDescent="0.25">
      <c r="A11" s="2">
        <v>2023</v>
      </c>
      <c r="B11" s="28">
        <v>3815.66</v>
      </c>
      <c r="C11" s="4">
        <v>3647.88</v>
      </c>
      <c r="D11" s="49">
        <v>28870.3</v>
      </c>
      <c r="E11" s="49">
        <v>17807.400000000001</v>
      </c>
      <c r="F11" s="50">
        <v>0.46893499999999999</v>
      </c>
      <c r="G11"/>
      <c r="H11" s="2">
        <v>2023</v>
      </c>
      <c r="I11" s="4">
        <v>1538.57</v>
      </c>
      <c r="J11" s="4">
        <v>1375</v>
      </c>
      <c r="K11" s="48">
        <v>11424.4</v>
      </c>
      <c r="L11" s="48">
        <v>6620.98</v>
      </c>
      <c r="M11" s="52">
        <v>0.32680199999999998</v>
      </c>
      <c r="N11"/>
      <c r="O11" s="2">
        <v>2023</v>
      </c>
      <c r="P11" s="4">
        <v>1554.65</v>
      </c>
      <c r="Q11" s="4">
        <v>1337.97</v>
      </c>
      <c r="R11" s="48">
        <v>11556.5</v>
      </c>
      <c r="S11" s="48">
        <v>6704.92</v>
      </c>
      <c r="T11" s="52">
        <v>0.33094499999999999</v>
      </c>
      <c r="U11" s="55"/>
      <c r="V11" s="27"/>
      <c r="W11" s="27"/>
      <c r="X11"/>
    </row>
    <row r="12" spans="1:24" s="20" customFormat="1" x14ac:dyDescent="0.25">
      <c r="A12" s="2">
        <v>2024</v>
      </c>
      <c r="B12" s="28">
        <v>3752.57</v>
      </c>
      <c r="C12" s="4">
        <v>3587.59</v>
      </c>
      <c r="D12" s="49">
        <v>28201.4</v>
      </c>
      <c r="E12" s="49">
        <v>17299.900000000001</v>
      </c>
      <c r="F12" s="50">
        <v>0.45557300000000001</v>
      </c>
      <c r="G12"/>
      <c r="H12" s="2">
        <v>2024</v>
      </c>
      <c r="I12" s="4">
        <v>1604.73</v>
      </c>
      <c r="J12" s="4">
        <v>1453</v>
      </c>
      <c r="K12" s="48">
        <v>11789.3</v>
      </c>
      <c r="L12" s="48">
        <v>6848.49</v>
      </c>
      <c r="M12" s="52">
        <v>0.338032</v>
      </c>
      <c r="N12"/>
      <c r="O12" s="2">
        <v>2024</v>
      </c>
      <c r="P12" s="4">
        <v>1624.14</v>
      </c>
      <c r="Q12" s="4">
        <v>1417.72</v>
      </c>
      <c r="R12" s="48">
        <v>11951.5</v>
      </c>
      <c r="S12" s="48">
        <v>6952.25</v>
      </c>
      <c r="T12" s="52">
        <v>0.34315299999999999</v>
      </c>
      <c r="U12" s="55"/>
      <c r="V12" s="27"/>
      <c r="W12" s="27"/>
      <c r="X12"/>
    </row>
    <row r="13" spans="1:24" s="20" customFormat="1" x14ac:dyDescent="0.25">
      <c r="A13" s="2">
        <v>2025</v>
      </c>
      <c r="B13" s="28">
        <v>3700.63</v>
      </c>
      <c r="C13" s="4">
        <v>3537.96</v>
      </c>
      <c r="D13" s="49">
        <v>27644</v>
      </c>
      <c r="E13" s="49">
        <v>16877.2</v>
      </c>
      <c r="F13" s="50">
        <v>0.44443899999999997</v>
      </c>
      <c r="G13"/>
      <c r="H13" s="2">
        <v>2025</v>
      </c>
      <c r="I13" s="4">
        <v>1641.18</v>
      </c>
      <c r="J13" s="4">
        <v>1501</v>
      </c>
      <c r="K13" s="48">
        <v>12079</v>
      </c>
      <c r="L13" s="48">
        <v>7028.42</v>
      </c>
      <c r="M13" s="52">
        <v>0.34691300000000003</v>
      </c>
      <c r="N13"/>
      <c r="O13" s="2">
        <v>2025</v>
      </c>
      <c r="P13" s="4">
        <v>1663.27</v>
      </c>
      <c r="Q13" s="4">
        <v>1467.09</v>
      </c>
      <c r="R13" s="48">
        <v>12269.3</v>
      </c>
      <c r="S13" s="48">
        <v>7151.01</v>
      </c>
      <c r="T13" s="52">
        <v>0.352964</v>
      </c>
      <c r="U13" s="55"/>
      <c r="V13" s="27"/>
      <c r="W13" s="27"/>
      <c r="X13"/>
    </row>
    <row r="14" spans="1:24" s="20" customFormat="1" x14ac:dyDescent="0.25">
      <c r="A14" s="2">
        <v>2026</v>
      </c>
      <c r="B14" s="28">
        <v>3656.52</v>
      </c>
      <c r="C14" s="4">
        <v>3495.81</v>
      </c>
      <c r="D14" s="49">
        <v>27173.9</v>
      </c>
      <c r="E14" s="49">
        <v>16520.5</v>
      </c>
      <c r="F14" s="50">
        <v>0.43504700000000002</v>
      </c>
      <c r="G14"/>
      <c r="H14" s="2">
        <v>2026</v>
      </c>
      <c r="I14" s="4">
        <v>1665.9</v>
      </c>
      <c r="J14" s="4">
        <v>1536</v>
      </c>
      <c r="K14" s="48">
        <v>12324.4</v>
      </c>
      <c r="L14" s="48">
        <v>7182</v>
      </c>
      <c r="M14" s="52">
        <v>0.354493</v>
      </c>
      <c r="N14"/>
      <c r="O14" s="2">
        <v>2026</v>
      </c>
      <c r="P14" s="4">
        <v>1690.02</v>
      </c>
      <c r="Q14" s="4">
        <v>1503.28</v>
      </c>
      <c r="R14" s="48">
        <v>12539.8</v>
      </c>
      <c r="S14" s="48">
        <v>7321.73</v>
      </c>
      <c r="T14" s="52">
        <v>0.36138999999999999</v>
      </c>
      <c r="U14" s="55"/>
      <c r="V14" s="27"/>
      <c r="W14" s="27"/>
      <c r="X14"/>
    </row>
    <row r="15" spans="1:24" s="20" customFormat="1" x14ac:dyDescent="0.25">
      <c r="A15" s="2">
        <v>2027</v>
      </c>
      <c r="B15" s="28">
        <v>3618.51</v>
      </c>
      <c r="C15" s="4">
        <v>3459.48</v>
      </c>
      <c r="D15" s="53">
        <v>26774.9</v>
      </c>
      <c r="E15" s="53">
        <v>16217.9</v>
      </c>
      <c r="F15" s="51">
        <v>0.42707899999999999</v>
      </c>
      <c r="G15"/>
      <c r="H15" s="2">
        <v>2027</v>
      </c>
      <c r="I15" s="4">
        <v>1685.57</v>
      </c>
      <c r="J15" s="4">
        <v>1564.07</v>
      </c>
      <c r="K15" s="4">
        <v>12536.6</v>
      </c>
      <c r="L15" s="4">
        <v>7317.98</v>
      </c>
      <c r="M15" s="3">
        <v>0.361205</v>
      </c>
      <c r="N15"/>
      <c r="O15" s="2">
        <v>2027</v>
      </c>
      <c r="P15" s="4">
        <v>1711.29</v>
      </c>
      <c r="Q15" s="4">
        <v>1533.05</v>
      </c>
      <c r="R15" s="4">
        <v>12774.2</v>
      </c>
      <c r="S15" s="4">
        <v>7473.08</v>
      </c>
      <c r="T15" s="3">
        <v>0.36886099999999999</v>
      </c>
      <c r="U15" s="55"/>
      <c r="V15" s="28"/>
      <c r="W15" s="27"/>
      <c r="X15"/>
    </row>
    <row r="16" spans="1:24" s="20" customFormat="1" x14ac:dyDescent="0.25">
      <c r="A16" s="2">
        <v>2028</v>
      </c>
      <c r="B16" s="28">
        <v>3585.55</v>
      </c>
      <c r="C16" s="4">
        <v>3427.98</v>
      </c>
      <c r="D16" s="53">
        <v>26435.7</v>
      </c>
      <c r="E16" s="53">
        <v>15961.3</v>
      </c>
      <c r="F16" s="51">
        <v>0.42032199999999997</v>
      </c>
      <c r="G16"/>
      <c r="H16" s="2">
        <v>2028</v>
      </c>
      <c r="I16" s="4">
        <v>1701.71</v>
      </c>
      <c r="J16" s="4">
        <v>1588.12</v>
      </c>
      <c r="K16" s="4">
        <v>12720.5</v>
      </c>
      <c r="L16" s="4">
        <v>7439.21</v>
      </c>
      <c r="M16" s="3">
        <v>0.36718899999999999</v>
      </c>
      <c r="N16"/>
      <c r="O16" s="2">
        <v>2028</v>
      </c>
      <c r="P16" s="4">
        <v>1728.79</v>
      </c>
      <c r="Q16" s="4">
        <v>1558.15</v>
      </c>
      <c r="R16" s="4">
        <v>12977.8</v>
      </c>
      <c r="S16" s="4">
        <v>7608.08</v>
      </c>
      <c r="T16" s="3">
        <v>0.37552400000000002</v>
      </c>
      <c r="U16" s="55"/>
      <c r="V16" s="56"/>
      <c r="W16" s="27"/>
      <c r="X16"/>
    </row>
    <row r="17" spans="1:45" x14ac:dyDescent="0.25">
      <c r="A17" s="27"/>
      <c r="B17" s="27"/>
      <c r="C17" s="27"/>
      <c r="D17" s="27"/>
      <c r="E17" s="27"/>
      <c r="F17" s="27"/>
      <c r="G17" s="27"/>
      <c r="H17" s="27"/>
    </row>
    <row r="18" spans="1:45" x14ac:dyDescent="0.25">
      <c r="A18" s="27"/>
      <c r="B18" s="27"/>
      <c r="C18" s="27"/>
      <c r="D18" s="27"/>
      <c r="E18" s="27"/>
      <c r="F18" s="27"/>
      <c r="G18" s="27"/>
      <c r="H18" s="27"/>
    </row>
    <row r="19" spans="1:45" x14ac:dyDescent="0.25">
      <c r="A19" s="27"/>
      <c r="B19" s="27"/>
      <c r="C19" s="27"/>
      <c r="D19" s="27"/>
      <c r="E19" s="27"/>
      <c r="F19" s="27"/>
      <c r="G19" s="27"/>
      <c r="H19" s="27"/>
      <c r="I19" s="27"/>
      <c r="J19" s="27"/>
      <c r="V19" s="56"/>
    </row>
    <row r="20" spans="1:45" x14ac:dyDescent="0.25">
      <c r="A20" s="27" t="s">
        <v>15</v>
      </c>
      <c r="B20" s="27"/>
      <c r="C20" s="27"/>
      <c r="D20" s="27"/>
      <c r="E20" s="27"/>
      <c r="F20" s="27"/>
      <c r="G20" s="27"/>
      <c r="H20" s="27"/>
      <c r="I20" s="27"/>
      <c r="J20" s="27"/>
      <c r="V20" s="31"/>
    </row>
    <row r="21" spans="1:45" x14ac:dyDescent="0.25">
      <c r="A21" s="27" t="s">
        <v>18</v>
      </c>
      <c r="B21" s="27" t="s">
        <v>19</v>
      </c>
      <c r="C21" s="27" t="s">
        <v>20</v>
      </c>
      <c r="D21" s="27" t="s">
        <v>21</v>
      </c>
      <c r="E21" s="27" t="s">
        <v>22</v>
      </c>
      <c r="F21" s="27" t="s">
        <v>23</v>
      </c>
      <c r="G21" s="27" t="s">
        <v>24</v>
      </c>
      <c r="H21" s="27" t="s">
        <v>25</v>
      </c>
      <c r="I21" s="27" t="s">
        <v>26</v>
      </c>
      <c r="J21" s="27" t="s">
        <v>27</v>
      </c>
      <c r="K21" t="s">
        <v>28</v>
      </c>
      <c r="L21" t="s">
        <v>29</v>
      </c>
      <c r="M21" t="s">
        <v>30</v>
      </c>
      <c r="N21" t="s">
        <v>31</v>
      </c>
      <c r="O21" t="s">
        <v>32</v>
      </c>
      <c r="P21" t="s">
        <v>33</v>
      </c>
      <c r="Q21" t="s">
        <v>34</v>
      </c>
      <c r="R21" t="s">
        <v>35</v>
      </c>
      <c r="S21" t="s">
        <v>36</v>
      </c>
      <c r="T21" t="s">
        <v>37</v>
      </c>
      <c r="U21" s="27" t="s">
        <v>38</v>
      </c>
      <c r="V21" s="27" t="s">
        <v>39</v>
      </c>
      <c r="W21" s="27" t="s">
        <v>40</v>
      </c>
      <c r="X21" t="s">
        <v>41</v>
      </c>
      <c r="Y21" t="s">
        <v>42</v>
      </c>
      <c r="Z21" t="s">
        <v>35</v>
      </c>
      <c r="AA21" t="s">
        <v>43</v>
      </c>
      <c r="AB21" t="s">
        <v>44</v>
      </c>
      <c r="AC21" t="s">
        <v>45</v>
      </c>
      <c r="AD21" t="s">
        <v>46</v>
      </c>
      <c r="AE21" t="s">
        <v>47</v>
      </c>
      <c r="AF21" t="s">
        <v>48</v>
      </c>
      <c r="AG21" t="s">
        <v>49</v>
      </c>
      <c r="AH21" t="s">
        <v>35</v>
      </c>
      <c r="AI21" t="s">
        <v>56</v>
      </c>
      <c r="AJ21" t="s">
        <v>57</v>
      </c>
      <c r="AK21" t="s">
        <v>58</v>
      </c>
      <c r="AL21" t="s">
        <v>59</v>
      </c>
      <c r="AM21" t="s">
        <v>60</v>
      </c>
      <c r="AN21" t="s">
        <v>61</v>
      </c>
      <c r="AO21" t="s">
        <v>62</v>
      </c>
      <c r="AP21" t="s">
        <v>35</v>
      </c>
      <c r="AQ21" t="s">
        <v>50</v>
      </c>
      <c r="AR21" t="s">
        <v>51</v>
      </c>
      <c r="AS21" t="s">
        <v>52</v>
      </c>
    </row>
    <row r="22" spans="1:45" x14ac:dyDescent="0.25">
      <c r="A22" s="27">
        <v>1</v>
      </c>
      <c r="B22">
        <v>2017</v>
      </c>
      <c r="C22" s="27">
        <v>3</v>
      </c>
      <c r="D22" s="27">
        <v>1</v>
      </c>
      <c r="E22" s="27">
        <v>0.95289999999999997</v>
      </c>
      <c r="F22" s="27">
        <v>37109.599999999999</v>
      </c>
      <c r="G22" s="27">
        <v>34063.800000000003</v>
      </c>
      <c r="H22" s="27">
        <v>21975.7</v>
      </c>
      <c r="I22" s="27">
        <v>0.57870200000000005</v>
      </c>
      <c r="J22" s="27">
        <v>8036.82</v>
      </c>
      <c r="K22">
        <v>1209.05</v>
      </c>
      <c r="L22">
        <v>1139.77</v>
      </c>
      <c r="M22">
        <v>1070.49</v>
      </c>
      <c r="N22">
        <v>425.60300000000001</v>
      </c>
      <c r="O22">
        <v>346.98500000000001</v>
      </c>
      <c r="P22">
        <v>268.36700000000002</v>
      </c>
      <c r="Q22">
        <v>4.3221200000000001E-2</v>
      </c>
      <c r="R22" t="s">
        <v>53</v>
      </c>
      <c r="S22">
        <v>879.88199999999995</v>
      </c>
      <c r="T22">
        <v>554.33699999999999</v>
      </c>
      <c r="U22" s="27">
        <v>529.83399999999995</v>
      </c>
      <c r="V22" s="27">
        <v>292.20100000000002</v>
      </c>
      <c r="W22" s="27">
        <v>143.82900000000001</v>
      </c>
      <c r="X22">
        <v>132.661</v>
      </c>
      <c r="Y22">
        <v>4.11148E-2</v>
      </c>
      <c r="Z22" t="s">
        <v>53</v>
      </c>
      <c r="AA22">
        <v>378.7</v>
      </c>
      <c r="AB22">
        <v>378.7</v>
      </c>
      <c r="AC22">
        <v>378.7</v>
      </c>
      <c r="AD22">
        <v>106.557</v>
      </c>
      <c r="AE22">
        <v>106.557</v>
      </c>
      <c r="AF22">
        <v>106.557</v>
      </c>
      <c r="AG22">
        <v>2.1037899999999998E-2</v>
      </c>
      <c r="AH22" t="s">
        <v>53</v>
      </c>
      <c r="AI22">
        <v>986.17200000000003</v>
      </c>
      <c r="AJ22">
        <v>986.17200000000003</v>
      </c>
      <c r="AK22">
        <v>986.17200000000003</v>
      </c>
      <c r="AL22">
        <v>313.899</v>
      </c>
      <c r="AM22">
        <v>313.899</v>
      </c>
      <c r="AN22">
        <v>313.899</v>
      </c>
      <c r="AO22">
        <v>6.0220599999999999E-2</v>
      </c>
      <c r="AP22" t="s">
        <v>53</v>
      </c>
      <c r="AQ22" t="s">
        <v>54</v>
      </c>
      <c r="AR22">
        <v>3058.98</v>
      </c>
      <c r="AS22">
        <v>8.9801500000000006E-2</v>
      </c>
    </row>
    <row r="23" spans="1:45" x14ac:dyDescent="0.25">
      <c r="A23" s="27">
        <v>1</v>
      </c>
      <c r="B23">
        <v>2018</v>
      </c>
      <c r="C23" s="27">
        <v>3</v>
      </c>
      <c r="D23" s="27">
        <v>1</v>
      </c>
      <c r="E23" s="27">
        <v>0.95289999999999997</v>
      </c>
      <c r="F23" s="27">
        <v>36376.199999999997</v>
      </c>
      <c r="G23" s="27">
        <v>33960.6</v>
      </c>
      <c r="H23" s="27">
        <v>21314.1</v>
      </c>
      <c r="I23" s="27">
        <v>0.56128199999999995</v>
      </c>
      <c r="J23" s="27">
        <v>7994.21</v>
      </c>
      <c r="K23">
        <v>1134.48</v>
      </c>
      <c r="L23">
        <v>1063.51</v>
      </c>
      <c r="M23">
        <v>992.55100000000004</v>
      </c>
      <c r="N23">
        <v>408.43200000000002</v>
      </c>
      <c r="O23">
        <v>331.38799999999998</v>
      </c>
      <c r="P23">
        <v>254.34399999999999</v>
      </c>
      <c r="Q23">
        <v>4.1137199999999999E-2</v>
      </c>
      <c r="R23" t="s">
        <v>53</v>
      </c>
      <c r="S23">
        <v>835.45699999999999</v>
      </c>
      <c r="T23">
        <v>517.24800000000005</v>
      </c>
      <c r="U23" s="27">
        <v>493.29700000000003</v>
      </c>
      <c r="V23" s="27">
        <v>288.49</v>
      </c>
      <c r="W23" s="27">
        <v>137.999</v>
      </c>
      <c r="X23">
        <v>126.67100000000001</v>
      </c>
      <c r="Y23">
        <v>4.0506100000000003E-2</v>
      </c>
      <c r="Z23" t="s">
        <v>53</v>
      </c>
      <c r="AA23">
        <v>344.233</v>
      </c>
      <c r="AB23">
        <v>344.233</v>
      </c>
      <c r="AC23">
        <v>344.233</v>
      </c>
      <c r="AD23">
        <v>99.428100000000001</v>
      </c>
      <c r="AE23">
        <v>99.428100000000001</v>
      </c>
      <c r="AF23">
        <v>99.428100000000001</v>
      </c>
      <c r="AG23">
        <v>1.9754299999999999E-2</v>
      </c>
      <c r="AH23" t="s">
        <v>53</v>
      </c>
      <c r="AI23">
        <v>920.19</v>
      </c>
      <c r="AJ23">
        <v>920.19</v>
      </c>
      <c r="AK23">
        <v>920.19</v>
      </c>
      <c r="AL23">
        <v>298.37799999999999</v>
      </c>
      <c r="AM23">
        <v>298.37799999999999</v>
      </c>
      <c r="AN23">
        <v>298.37799999999999</v>
      </c>
      <c r="AO23">
        <v>5.7614100000000001E-2</v>
      </c>
      <c r="AP23" t="s">
        <v>53</v>
      </c>
      <c r="AQ23" t="s">
        <v>54</v>
      </c>
      <c r="AR23">
        <v>2845.19</v>
      </c>
      <c r="AS23">
        <v>8.3778900000000003E-2</v>
      </c>
    </row>
    <row r="24" spans="1:45" x14ac:dyDescent="0.25">
      <c r="A24" s="27">
        <v>1</v>
      </c>
      <c r="B24">
        <v>2019</v>
      </c>
      <c r="C24" s="27">
        <v>3</v>
      </c>
      <c r="D24" s="27">
        <v>1</v>
      </c>
      <c r="E24" s="27">
        <v>0.95289999999999997</v>
      </c>
      <c r="F24" s="27">
        <v>35997.199999999997</v>
      </c>
      <c r="G24" s="27">
        <v>33461.599999999999</v>
      </c>
      <c r="H24" s="27">
        <v>21045.4</v>
      </c>
      <c r="I24" s="27">
        <v>0.55420599999999998</v>
      </c>
      <c r="J24" s="27">
        <v>7976.27</v>
      </c>
      <c r="K24">
        <v>2170.86</v>
      </c>
      <c r="L24">
        <v>2038.3</v>
      </c>
      <c r="M24">
        <v>1905.74</v>
      </c>
      <c r="N24">
        <v>789.37900000000002</v>
      </c>
      <c r="O24">
        <v>644.44000000000005</v>
      </c>
      <c r="P24">
        <v>499.50200000000001</v>
      </c>
      <c r="Q24">
        <v>8.0624699999999994E-2</v>
      </c>
      <c r="R24" t="s">
        <v>55</v>
      </c>
      <c r="S24">
        <v>693.66899999999998</v>
      </c>
      <c r="T24">
        <v>429.81299999999999</v>
      </c>
      <c r="U24" s="27">
        <v>409.952</v>
      </c>
      <c r="V24" s="27">
        <v>243.73599999999999</v>
      </c>
      <c r="W24" s="27">
        <v>117.998</v>
      </c>
      <c r="X24">
        <v>108.533</v>
      </c>
      <c r="Y24">
        <v>3.4843300000000001E-2</v>
      </c>
      <c r="Z24" t="s">
        <v>55</v>
      </c>
      <c r="AA24">
        <v>865.05</v>
      </c>
      <c r="AB24">
        <v>865.05</v>
      </c>
      <c r="AC24">
        <v>865.05</v>
      </c>
      <c r="AD24">
        <v>254.893</v>
      </c>
      <c r="AE24">
        <v>254.893</v>
      </c>
      <c r="AF24">
        <v>254.893</v>
      </c>
      <c r="AG24">
        <v>5.0657899999999999E-2</v>
      </c>
      <c r="AH24" t="s">
        <v>55</v>
      </c>
      <c r="AI24">
        <v>791.89200000000005</v>
      </c>
      <c r="AJ24">
        <v>791.89200000000005</v>
      </c>
      <c r="AK24">
        <v>791.89200000000005</v>
      </c>
      <c r="AL24">
        <v>262.262</v>
      </c>
      <c r="AM24">
        <v>262.262</v>
      </c>
      <c r="AN24">
        <v>262.262</v>
      </c>
      <c r="AO24">
        <v>4.9647799999999999E-2</v>
      </c>
      <c r="AP24" t="s">
        <v>55</v>
      </c>
      <c r="AQ24" t="s">
        <v>54</v>
      </c>
      <c r="AR24">
        <v>4125.05</v>
      </c>
      <c r="AS24">
        <v>0.123277</v>
      </c>
    </row>
    <row r="25" spans="1:45" x14ac:dyDescent="0.25">
      <c r="A25" s="27">
        <v>1</v>
      </c>
      <c r="B25">
        <v>2020</v>
      </c>
      <c r="C25" s="27">
        <v>3</v>
      </c>
      <c r="D25" s="27">
        <v>1</v>
      </c>
      <c r="E25" s="27">
        <v>0.95289999999999997</v>
      </c>
      <c r="F25" s="27">
        <v>34467.199999999997</v>
      </c>
      <c r="G25" s="27">
        <v>31947.1</v>
      </c>
      <c r="H25" s="27">
        <v>20072.2</v>
      </c>
      <c r="I25" s="27">
        <v>0.52857699999999996</v>
      </c>
      <c r="J25" s="27">
        <v>7908.03</v>
      </c>
      <c r="K25">
        <v>2082.31</v>
      </c>
      <c r="L25">
        <v>1952.47</v>
      </c>
      <c r="M25">
        <v>1822.64</v>
      </c>
      <c r="N25">
        <v>767.23199999999997</v>
      </c>
      <c r="O25">
        <v>624.12599999999998</v>
      </c>
      <c r="P25">
        <v>481.01900000000001</v>
      </c>
      <c r="Q25">
        <v>8.0624699999999994E-2</v>
      </c>
      <c r="R25" t="s">
        <v>55</v>
      </c>
      <c r="S25">
        <v>665.17600000000004</v>
      </c>
      <c r="T25">
        <v>411.50599999999997</v>
      </c>
      <c r="U25" s="27">
        <v>392.41300000000001</v>
      </c>
      <c r="V25" s="27">
        <v>236.51900000000001</v>
      </c>
      <c r="W25" s="27">
        <v>114.114</v>
      </c>
      <c r="X25">
        <v>104.9</v>
      </c>
      <c r="Y25">
        <v>3.4843300000000001E-2</v>
      </c>
      <c r="Z25" t="s">
        <v>55</v>
      </c>
      <c r="AA25">
        <v>835.66800000000001</v>
      </c>
      <c r="AB25">
        <v>835.66800000000001</v>
      </c>
      <c r="AC25">
        <v>835.66800000000001</v>
      </c>
      <c r="AD25">
        <v>247.565</v>
      </c>
      <c r="AE25">
        <v>247.565</v>
      </c>
      <c r="AF25">
        <v>247.565</v>
      </c>
      <c r="AG25">
        <v>5.0657899999999999E-2</v>
      </c>
      <c r="AH25" t="s">
        <v>55</v>
      </c>
      <c r="AI25">
        <v>763.06700000000001</v>
      </c>
      <c r="AJ25">
        <v>763.06700000000001</v>
      </c>
      <c r="AK25">
        <v>763.06700000000001</v>
      </c>
      <c r="AL25">
        <v>252.58600000000001</v>
      </c>
      <c r="AM25">
        <v>252.58600000000001</v>
      </c>
      <c r="AN25">
        <v>252.58600000000001</v>
      </c>
      <c r="AO25">
        <v>4.9647799999999999E-2</v>
      </c>
      <c r="AP25" t="s">
        <v>55</v>
      </c>
      <c r="AQ25" t="s">
        <v>54</v>
      </c>
      <c r="AR25">
        <v>3962.72</v>
      </c>
      <c r="AS25">
        <v>0.12404</v>
      </c>
    </row>
    <row r="26" spans="1:45" x14ac:dyDescent="0.25">
      <c r="A26" s="27">
        <v>1</v>
      </c>
      <c r="B26">
        <v>2021</v>
      </c>
      <c r="C26" s="27">
        <v>3</v>
      </c>
      <c r="D26" s="27">
        <v>1</v>
      </c>
      <c r="E26" s="27">
        <v>0.95289999999999997</v>
      </c>
      <c r="F26" s="27">
        <v>33200.9</v>
      </c>
      <c r="G26" s="27">
        <v>30690.7</v>
      </c>
      <c r="H26" s="27">
        <v>19177.599999999999</v>
      </c>
      <c r="I26" s="27">
        <v>0.50502000000000002</v>
      </c>
      <c r="J26" s="27">
        <v>7840.36</v>
      </c>
      <c r="K26">
        <v>2010.6</v>
      </c>
      <c r="L26">
        <v>1881.49</v>
      </c>
      <c r="M26">
        <v>1752.37</v>
      </c>
      <c r="N26">
        <v>751.58199999999999</v>
      </c>
      <c r="O26">
        <v>609.15899999999999</v>
      </c>
      <c r="P26">
        <v>466.73700000000002</v>
      </c>
      <c r="Q26">
        <v>8.0624699999999994E-2</v>
      </c>
      <c r="R26" t="s">
        <v>55</v>
      </c>
      <c r="S26">
        <v>645.22299999999996</v>
      </c>
      <c r="T26">
        <v>397.79700000000003</v>
      </c>
      <c r="U26" s="27">
        <v>379.17399999999998</v>
      </c>
      <c r="V26" s="27">
        <v>231.45699999999999</v>
      </c>
      <c r="W26" s="27">
        <v>110.834</v>
      </c>
      <c r="X26">
        <v>101.755</v>
      </c>
      <c r="Y26">
        <v>3.4843300000000001E-2</v>
      </c>
      <c r="Z26" t="s">
        <v>55</v>
      </c>
      <c r="AA26">
        <v>808.86900000000003</v>
      </c>
      <c r="AB26">
        <v>808.86900000000003</v>
      </c>
      <c r="AC26">
        <v>808.86900000000003</v>
      </c>
      <c r="AD26">
        <v>240.48</v>
      </c>
      <c r="AE26">
        <v>240.48</v>
      </c>
      <c r="AF26">
        <v>240.48</v>
      </c>
      <c r="AG26">
        <v>5.0657899999999999E-2</v>
      </c>
      <c r="AH26" t="s">
        <v>55</v>
      </c>
      <c r="AI26">
        <v>739.04100000000005</v>
      </c>
      <c r="AJ26">
        <v>739.04100000000005</v>
      </c>
      <c r="AK26">
        <v>739.04100000000005</v>
      </c>
      <c r="AL26">
        <v>245.48599999999999</v>
      </c>
      <c r="AM26">
        <v>245.48599999999999</v>
      </c>
      <c r="AN26">
        <v>245.48599999999999</v>
      </c>
      <c r="AO26">
        <v>4.9647799999999999E-2</v>
      </c>
      <c r="AP26" t="s">
        <v>55</v>
      </c>
      <c r="AQ26" t="s">
        <v>54</v>
      </c>
      <c r="AR26">
        <v>3827.2</v>
      </c>
      <c r="AS26">
        <v>0.12470199999999999</v>
      </c>
    </row>
    <row r="27" spans="1:45" x14ac:dyDescent="0.25">
      <c r="A27" s="27">
        <v>1</v>
      </c>
      <c r="B27">
        <v>2022</v>
      </c>
      <c r="C27" s="27">
        <v>3</v>
      </c>
      <c r="D27" s="27">
        <v>1</v>
      </c>
      <c r="E27" s="27">
        <v>0.95289999999999997</v>
      </c>
      <c r="F27" s="27">
        <v>32173.5</v>
      </c>
      <c r="G27" s="27">
        <v>29684.6</v>
      </c>
      <c r="H27" s="27">
        <v>18424.2</v>
      </c>
      <c r="I27" s="27">
        <v>0.48517900000000003</v>
      </c>
      <c r="J27" s="27">
        <v>7779.28</v>
      </c>
      <c r="K27">
        <v>1954.84</v>
      </c>
      <c r="L27">
        <v>1826.44</v>
      </c>
      <c r="M27">
        <v>1698.05</v>
      </c>
      <c r="N27">
        <v>740.26300000000003</v>
      </c>
      <c r="O27">
        <v>598.72400000000005</v>
      </c>
      <c r="P27">
        <v>457.185</v>
      </c>
      <c r="Q27">
        <v>8.0624699999999994E-2</v>
      </c>
      <c r="R27" t="s">
        <v>55</v>
      </c>
      <c r="S27">
        <v>630.73500000000001</v>
      </c>
      <c r="T27">
        <v>387.851</v>
      </c>
      <c r="U27" s="27">
        <v>369.57</v>
      </c>
      <c r="V27" s="27">
        <v>227.82599999999999</v>
      </c>
      <c r="W27" s="27">
        <v>108.55800000000001</v>
      </c>
      <c r="X27">
        <v>99.581000000000003</v>
      </c>
      <c r="Y27">
        <v>3.4843300000000001E-2</v>
      </c>
      <c r="Z27" t="s">
        <v>55</v>
      </c>
      <c r="AA27">
        <v>788.25800000000004</v>
      </c>
      <c r="AB27">
        <v>788.25800000000004</v>
      </c>
      <c r="AC27">
        <v>788.25800000000004</v>
      </c>
      <c r="AD27">
        <v>235.559</v>
      </c>
      <c r="AE27">
        <v>235.559</v>
      </c>
      <c r="AF27">
        <v>235.559</v>
      </c>
      <c r="AG27">
        <v>5.0657899999999999E-2</v>
      </c>
      <c r="AH27" t="s">
        <v>55</v>
      </c>
      <c r="AI27">
        <v>722.18600000000004</v>
      </c>
      <c r="AJ27">
        <v>722.18600000000004</v>
      </c>
      <c r="AK27">
        <v>722.18600000000004</v>
      </c>
      <c r="AL27">
        <v>241.18199999999999</v>
      </c>
      <c r="AM27">
        <v>241.18199999999999</v>
      </c>
      <c r="AN27">
        <v>241.18199999999999</v>
      </c>
      <c r="AO27">
        <v>4.9647799999999999E-2</v>
      </c>
      <c r="AP27" t="s">
        <v>55</v>
      </c>
      <c r="AQ27" t="s">
        <v>54</v>
      </c>
      <c r="AR27">
        <v>3724.74</v>
      </c>
      <c r="AS27">
        <v>0.12547700000000001</v>
      </c>
    </row>
    <row r="28" spans="1:45" x14ac:dyDescent="0.25">
      <c r="A28" s="27">
        <v>1</v>
      </c>
      <c r="B28">
        <v>2023</v>
      </c>
      <c r="C28" s="27">
        <v>3</v>
      </c>
      <c r="D28" s="27">
        <v>1</v>
      </c>
      <c r="E28" s="27">
        <v>0.95289999999999997</v>
      </c>
      <c r="F28" s="27">
        <v>31338.400000000001</v>
      </c>
      <c r="G28" s="27">
        <v>28870.3</v>
      </c>
      <c r="H28" s="27">
        <v>17807.400000000001</v>
      </c>
      <c r="I28" s="27">
        <v>0.46893499999999999</v>
      </c>
      <c r="J28" s="27">
        <v>7726.21</v>
      </c>
      <c r="K28">
        <v>1911.02</v>
      </c>
      <c r="L28">
        <v>1783.59</v>
      </c>
      <c r="M28">
        <v>1656.16</v>
      </c>
      <c r="N28">
        <v>731.18100000000004</v>
      </c>
      <c r="O28">
        <v>590.74300000000005</v>
      </c>
      <c r="P28">
        <v>450.30500000000001</v>
      </c>
      <c r="Q28">
        <v>8.0624699999999994E-2</v>
      </c>
      <c r="R28" t="s">
        <v>55</v>
      </c>
      <c r="S28">
        <v>619.71699999999998</v>
      </c>
      <c r="T28">
        <v>380.47399999999999</v>
      </c>
      <c r="U28" s="27">
        <v>362.46600000000001</v>
      </c>
      <c r="V28" s="27">
        <v>224.99</v>
      </c>
      <c r="W28" s="27">
        <v>106.943</v>
      </c>
      <c r="X28">
        <v>98.057299999999998</v>
      </c>
      <c r="Y28">
        <v>3.4843300000000001E-2</v>
      </c>
      <c r="Z28" t="s">
        <v>55</v>
      </c>
      <c r="AA28">
        <v>773.49800000000005</v>
      </c>
      <c r="AB28">
        <v>773.49800000000005</v>
      </c>
      <c r="AC28">
        <v>773.49800000000005</v>
      </c>
      <c r="AD28">
        <v>232.21899999999999</v>
      </c>
      <c r="AE28">
        <v>232.21899999999999</v>
      </c>
      <c r="AF28">
        <v>232.21899999999999</v>
      </c>
      <c r="AG28">
        <v>5.0657899999999999E-2</v>
      </c>
      <c r="AH28" t="s">
        <v>55</v>
      </c>
      <c r="AI28">
        <v>710.31200000000001</v>
      </c>
      <c r="AJ28">
        <v>710.31200000000001</v>
      </c>
      <c r="AK28">
        <v>710.31200000000001</v>
      </c>
      <c r="AL28">
        <v>238.245</v>
      </c>
      <c r="AM28">
        <v>238.245</v>
      </c>
      <c r="AN28">
        <v>238.245</v>
      </c>
      <c r="AO28">
        <v>4.9647799999999999E-2</v>
      </c>
      <c r="AP28" t="s">
        <v>55</v>
      </c>
      <c r="AQ28" t="s">
        <v>54</v>
      </c>
      <c r="AR28">
        <v>3647.88</v>
      </c>
      <c r="AS28">
        <v>0.12635399999999999</v>
      </c>
    </row>
    <row r="29" spans="1:45" x14ac:dyDescent="0.25">
      <c r="A29" s="27">
        <v>1</v>
      </c>
      <c r="B29">
        <v>2024</v>
      </c>
      <c r="C29" s="27">
        <v>3</v>
      </c>
      <c r="D29" s="27">
        <v>1</v>
      </c>
      <c r="E29" s="27">
        <v>0.95289999999999997</v>
      </c>
      <c r="F29" s="27">
        <v>30650.9</v>
      </c>
      <c r="G29" s="27">
        <v>28201.4</v>
      </c>
      <c r="H29" s="27">
        <v>17299.900000000001</v>
      </c>
      <c r="I29" s="27">
        <v>0.45557300000000001</v>
      </c>
      <c r="J29" s="27">
        <v>7680.32</v>
      </c>
      <c r="K29">
        <v>1875.58</v>
      </c>
      <c r="L29">
        <v>1749.17</v>
      </c>
      <c r="M29">
        <v>1622.76</v>
      </c>
      <c r="N29">
        <v>723.351</v>
      </c>
      <c r="O29">
        <v>584.01700000000005</v>
      </c>
      <c r="P29">
        <v>444.68299999999999</v>
      </c>
      <c r="Q29">
        <v>8.0624699999999994E-2</v>
      </c>
      <c r="R29" t="s">
        <v>55</v>
      </c>
      <c r="S29">
        <v>611.029</v>
      </c>
      <c r="T29">
        <v>374.79199999999997</v>
      </c>
      <c r="U29" s="27">
        <v>357.01100000000002</v>
      </c>
      <c r="V29" s="27">
        <v>222.61</v>
      </c>
      <c r="W29" s="27">
        <v>105.676</v>
      </c>
      <c r="X29">
        <v>96.874200000000002</v>
      </c>
      <c r="Y29">
        <v>3.4843300000000001E-2</v>
      </c>
      <c r="Z29" t="s">
        <v>55</v>
      </c>
      <c r="AA29">
        <v>762.51599999999996</v>
      </c>
      <c r="AB29">
        <v>762.51599999999996</v>
      </c>
      <c r="AC29">
        <v>762.51599999999996</v>
      </c>
      <c r="AD29">
        <v>229.63200000000001</v>
      </c>
      <c r="AE29">
        <v>229.63200000000001</v>
      </c>
      <c r="AF29">
        <v>229.63200000000001</v>
      </c>
      <c r="AG29">
        <v>5.0657899999999999E-2</v>
      </c>
      <c r="AH29" t="s">
        <v>55</v>
      </c>
      <c r="AI29">
        <v>701.10500000000002</v>
      </c>
      <c r="AJ29">
        <v>701.10500000000002</v>
      </c>
      <c r="AK29">
        <v>701.10500000000002</v>
      </c>
      <c r="AL29">
        <v>235.78399999999999</v>
      </c>
      <c r="AM29">
        <v>235.78399999999999</v>
      </c>
      <c r="AN29">
        <v>235.78399999999999</v>
      </c>
      <c r="AO29">
        <v>4.9647799999999999E-2</v>
      </c>
      <c r="AP29" t="s">
        <v>55</v>
      </c>
      <c r="AQ29" t="s">
        <v>54</v>
      </c>
      <c r="AR29">
        <v>3587.59</v>
      </c>
      <c r="AS29">
        <v>0.12721299999999999</v>
      </c>
    </row>
    <row r="30" spans="1:45" x14ac:dyDescent="0.25">
      <c r="A30" s="27">
        <v>1</v>
      </c>
      <c r="B30">
        <v>2025</v>
      </c>
      <c r="C30" s="27">
        <v>3</v>
      </c>
      <c r="D30" s="27">
        <v>1</v>
      </c>
      <c r="E30" s="27">
        <v>0.95289999999999997</v>
      </c>
      <c r="F30" s="27">
        <v>30077.4</v>
      </c>
      <c r="G30" s="27">
        <v>27644</v>
      </c>
      <c r="H30" s="27">
        <v>16877.2</v>
      </c>
      <c r="I30" s="27">
        <v>0.44443899999999997</v>
      </c>
      <c r="J30" s="27">
        <v>7640.41</v>
      </c>
      <c r="K30">
        <v>1846.17</v>
      </c>
      <c r="L30">
        <v>1720.71</v>
      </c>
      <c r="M30">
        <v>1595.25</v>
      </c>
      <c r="N30">
        <v>716.447</v>
      </c>
      <c r="O30">
        <v>578.11599999999999</v>
      </c>
      <c r="P30">
        <v>439.78500000000003</v>
      </c>
      <c r="Q30">
        <v>8.0624699999999994E-2</v>
      </c>
      <c r="R30" t="s">
        <v>55</v>
      </c>
      <c r="S30">
        <v>603.99</v>
      </c>
      <c r="T30">
        <v>370.25299999999999</v>
      </c>
      <c r="U30" s="27">
        <v>352.66</v>
      </c>
      <c r="V30" s="27">
        <v>220.542</v>
      </c>
      <c r="W30" s="27">
        <v>104.601</v>
      </c>
      <c r="X30">
        <v>95.874200000000002</v>
      </c>
      <c r="Y30">
        <v>3.4843300000000001E-2</v>
      </c>
      <c r="Z30" t="s">
        <v>55</v>
      </c>
      <c r="AA30">
        <v>753.65</v>
      </c>
      <c r="AB30">
        <v>753.65</v>
      </c>
      <c r="AC30">
        <v>753.65</v>
      </c>
      <c r="AD30">
        <v>227.38499999999999</v>
      </c>
      <c r="AE30">
        <v>227.38499999999999</v>
      </c>
      <c r="AF30">
        <v>227.38499999999999</v>
      </c>
      <c r="AG30">
        <v>5.0657899999999999E-2</v>
      </c>
      <c r="AH30" t="s">
        <v>55</v>
      </c>
      <c r="AI30">
        <v>693.346</v>
      </c>
      <c r="AJ30">
        <v>693.346</v>
      </c>
      <c r="AK30">
        <v>693.346</v>
      </c>
      <c r="AL30">
        <v>233.54400000000001</v>
      </c>
      <c r="AM30">
        <v>233.54400000000001</v>
      </c>
      <c r="AN30">
        <v>233.54400000000001</v>
      </c>
      <c r="AO30">
        <v>4.9647799999999999E-2</v>
      </c>
      <c r="AP30" t="s">
        <v>55</v>
      </c>
      <c r="AQ30" t="s">
        <v>54</v>
      </c>
      <c r="AR30">
        <v>3537.96</v>
      </c>
      <c r="AS30">
        <v>0.12798300000000001</v>
      </c>
    </row>
    <row r="31" spans="1:45" x14ac:dyDescent="0.25">
      <c r="A31" s="27">
        <v>1</v>
      </c>
      <c r="B31">
        <v>2026</v>
      </c>
      <c r="C31" s="27">
        <v>3</v>
      </c>
      <c r="D31" s="27">
        <v>1</v>
      </c>
      <c r="E31" s="27">
        <v>0.95289999999999997</v>
      </c>
      <c r="F31" s="27">
        <v>29593.3</v>
      </c>
      <c r="G31" s="27">
        <v>27173.9</v>
      </c>
      <c r="H31" s="27">
        <v>16520.5</v>
      </c>
      <c r="I31" s="27">
        <v>0.43504700000000002</v>
      </c>
      <c r="J31" s="27">
        <v>7605.5</v>
      </c>
      <c r="K31">
        <v>1821.36</v>
      </c>
      <c r="L31">
        <v>1696.74</v>
      </c>
      <c r="M31">
        <v>1572.12</v>
      </c>
      <c r="N31">
        <v>710.36199999999997</v>
      </c>
      <c r="O31">
        <v>572.91200000000003</v>
      </c>
      <c r="P31">
        <v>435.46199999999999</v>
      </c>
      <c r="Q31">
        <v>8.0624699999999994E-2</v>
      </c>
      <c r="R31" t="s">
        <v>55</v>
      </c>
      <c r="S31">
        <v>598.07899999999995</v>
      </c>
      <c r="T31">
        <v>366.46499999999997</v>
      </c>
      <c r="U31" s="27">
        <v>349.03199999999998</v>
      </c>
      <c r="V31" s="27">
        <v>218.71799999999999</v>
      </c>
      <c r="W31" s="27">
        <v>103.654</v>
      </c>
      <c r="X31">
        <v>94.992999999999995</v>
      </c>
      <c r="Y31">
        <v>3.4843300000000001E-2</v>
      </c>
      <c r="Z31" t="s">
        <v>55</v>
      </c>
      <c r="AA31">
        <v>746.04399999999998</v>
      </c>
      <c r="AB31">
        <v>746.04399999999998</v>
      </c>
      <c r="AC31">
        <v>746.04399999999998</v>
      </c>
      <c r="AD31">
        <v>225.35900000000001</v>
      </c>
      <c r="AE31">
        <v>225.35900000000001</v>
      </c>
      <c r="AF31">
        <v>225.35900000000001</v>
      </c>
      <c r="AG31">
        <v>5.0657899999999999E-2</v>
      </c>
      <c r="AH31" t="s">
        <v>55</v>
      </c>
      <c r="AI31">
        <v>686.56100000000004</v>
      </c>
      <c r="AJ31">
        <v>686.56100000000004</v>
      </c>
      <c r="AK31">
        <v>686.56100000000004</v>
      </c>
      <c r="AL31">
        <v>231.50399999999999</v>
      </c>
      <c r="AM31">
        <v>231.50399999999999</v>
      </c>
      <c r="AN31">
        <v>231.50399999999999</v>
      </c>
      <c r="AO31">
        <v>4.9647799999999999E-2</v>
      </c>
      <c r="AP31" t="s">
        <v>55</v>
      </c>
      <c r="AQ31" t="s">
        <v>54</v>
      </c>
      <c r="AR31">
        <v>3495.81</v>
      </c>
      <c r="AS31">
        <v>0.12864600000000001</v>
      </c>
    </row>
    <row r="32" spans="1:45" x14ac:dyDescent="0.25">
      <c r="A32" s="27">
        <v>1</v>
      </c>
      <c r="B32">
        <v>2027</v>
      </c>
      <c r="C32" s="27">
        <v>3</v>
      </c>
      <c r="D32" s="27">
        <v>1</v>
      </c>
      <c r="E32" s="27">
        <v>0.95289999999999997</v>
      </c>
      <c r="F32" s="27">
        <v>29182.1</v>
      </c>
      <c r="G32" s="27">
        <v>26774.9</v>
      </c>
      <c r="H32" s="27">
        <v>16217.9</v>
      </c>
      <c r="I32" s="27">
        <v>0.42707899999999999</v>
      </c>
      <c r="J32" s="27">
        <v>7574.95</v>
      </c>
      <c r="K32">
        <v>1800.24</v>
      </c>
      <c r="L32">
        <v>1676.35</v>
      </c>
      <c r="M32">
        <v>1552.46</v>
      </c>
      <c r="N32">
        <v>705.02700000000004</v>
      </c>
      <c r="O32">
        <v>568.34400000000005</v>
      </c>
      <c r="P32">
        <v>431.661</v>
      </c>
      <c r="Q32">
        <v>8.0624699999999994E-2</v>
      </c>
      <c r="R32" t="s">
        <v>55</v>
      </c>
      <c r="S32">
        <v>592.96100000000001</v>
      </c>
      <c r="T32">
        <v>363.18900000000002</v>
      </c>
      <c r="U32" s="27">
        <v>345.89400000000001</v>
      </c>
      <c r="V32" s="27">
        <v>217.10300000000001</v>
      </c>
      <c r="W32" s="27">
        <v>102.81</v>
      </c>
      <c r="X32">
        <v>94.207800000000006</v>
      </c>
      <c r="Y32">
        <v>3.4843300000000001E-2</v>
      </c>
      <c r="Z32" t="s">
        <v>55</v>
      </c>
      <c r="AA32">
        <v>739.35599999999999</v>
      </c>
      <c r="AB32">
        <v>739.35599999999999</v>
      </c>
      <c r="AC32">
        <v>739.35599999999999</v>
      </c>
      <c r="AD32">
        <v>223.54</v>
      </c>
      <c r="AE32">
        <v>223.54</v>
      </c>
      <c r="AF32">
        <v>223.54</v>
      </c>
      <c r="AG32">
        <v>5.0657899999999999E-2</v>
      </c>
      <c r="AH32" t="s">
        <v>55</v>
      </c>
      <c r="AI32">
        <v>680.58299999999997</v>
      </c>
      <c r="AJ32">
        <v>680.58299999999997</v>
      </c>
      <c r="AK32">
        <v>680.58299999999997</v>
      </c>
      <c r="AL32">
        <v>229.68100000000001</v>
      </c>
      <c r="AM32">
        <v>229.68100000000001</v>
      </c>
      <c r="AN32">
        <v>229.68100000000001</v>
      </c>
      <c r="AO32">
        <v>4.9647799999999999E-2</v>
      </c>
      <c r="AP32" t="s">
        <v>55</v>
      </c>
      <c r="AQ32" t="s">
        <v>54</v>
      </c>
      <c r="AR32">
        <v>3459.48</v>
      </c>
      <c r="AS32">
        <v>0.12920599999999999</v>
      </c>
    </row>
    <row r="33" spans="1:45" x14ac:dyDescent="0.25">
      <c r="A33" s="27">
        <v>1</v>
      </c>
      <c r="B33">
        <v>2028</v>
      </c>
      <c r="C33" s="27">
        <v>3</v>
      </c>
      <c r="D33" s="27">
        <v>1</v>
      </c>
      <c r="E33" s="27">
        <v>0.95289999999999997</v>
      </c>
      <c r="F33" s="27">
        <v>28832.3</v>
      </c>
      <c r="G33" s="27">
        <v>26435.7</v>
      </c>
      <c r="H33" s="27">
        <v>15961.3</v>
      </c>
      <c r="I33" s="27">
        <v>0.42032199999999997</v>
      </c>
      <c r="J33" s="27">
        <v>7548.33</v>
      </c>
      <c r="K33">
        <v>1782.17</v>
      </c>
      <c r="L33">
        <v>1658.92</v>
      </c>
      <c r="M33">
        <v>1535.67</v>
      </c>
      <c r="N33">
        <v>700.36400000000003</v>
      </c>
      <c r="O33">
        <v>564.35</v>
      </c>
      <c r="P33">
        <v>428.33600000000001</v>
      </c>
      <c r="Q33">
        <v>8.0624699999999994E-2</v>
      </c>
      <c r="R33" t="s">
        <v>55</v>
      </c>
      <c r="S33">
        <v>588.43899999999996</v>
      </c>
      <c r="T33">
        <v>360.28899999999999</v>
      </c>
      <c r="U33" s="27">
        <v>343.11599999999999</v>
      </c>
      <c r="V33" s="27">
        <v>215.67400000000001</v>
      </c>
      <c r="W33" s="27">
        <v>102.06</v>
      </c>
      <c r="X33">
        <v>93.508300000000006</v>
      </c>
      <c r="Y33">
        <v>3.4843300000000001E-2</v>
      </c>
      <c r="Z33" t="s">
        <v>55</v>
      </c>
      <c r="AA33">
        <v>733.44500000000005</v>
      </c>
      <c r="AB33">
        <v>733.44500000000005</v>
      </c>
      <c r="AC33">
        <v>733.44500000000005</v>
      </c>
      <c r="AD33">
        <v>221.92400000000001</v>
      </c>
      <c r="AE33">
        <v>221.92400000000001</v>
      </c>
      <c r="AF33">
        <v>221.92400000000001</v>
      </c>
      <c r="AG33">
        <v>5.0657899999999999E-2</v>
      </c>
      <c r="AH33" t="s">
        <v>55</v>
      </c>
      <c r="AI33">
        <v>675.327</v>
      </c>
      <c r="AJ33">
        <v>675.327</v>
      </c>
      <c r="AK33">
        <v>675.327</v>
      </c>
      <c r="AL33">
        <v>228.072</v>
      </c>
      <c r="AM33">
        <v>228.072</v>
      </c>
      <c r="AN33">
        <v>228.072</v>
      </c>
      <c r="AO33">
        <v>4.9647799999999999E-2</v>
      </c>
      <c r="AP33" t="s">
        <v>55</v>
      </c>
      <c r="AQ33" t="s">
        <v>54</v>
      </c>
      <c r="AR33">
        <v>3427.98</v>
      </c>
      <c r="AS33">
        <v>0.12967200000000001</v>
      </c>
    </row>
    <row r="34" spans="1:45" x14ac:dyDescent="0.25">
      <c r="A34" s="27" t="s">
        <v>65</v>
      </c>
      <c r="B34" s="27">
        <v>0.95599999999999996</v>
      </c>
      <c r="C34" s="27"/>
      <c r="D34" s="27"/>
      <c r="E34" s="27"/>
      <c r="F34" s="27"/>
      <c r="G34" s="27"/>
      <c r="H34" s="27"/>
      <c r="I34" s="27"/>
      <c r="J34" s="27"/>
    </row>
    <row r="35" spans="1:45" x14ac:dyDescent="0.25">
      <c r="A35" s="27" t="s">
        <v>18</v>
      </c>
      <c r="B35" s="27" t="s">
        <v>19</v>
      </c>
      <c r="C35" s="27" t="s">
        <v>20</v>
      </c>
      <c r="D35" s="27" t="s">
        <v>21</v>
      </c>
      <c r="E35" s="27" t="s">
        <v>22</v>
      </c>
      <c r="F35" s="27" t="s">
        <v>23</v>
      </c>
      <c r="G35" s="27" t="s">
        <v>24</v>
      </c>
      <c r="H35" s="27" t="s">
        <v>25</v>
      </c>
      <c r="I35" s="27" t="s">
        <v>26</v>
      </c>
      <c r="J35" s="27" t="s">
        <v>27</v>
      </c>
      <c r="K35" t="s">
        <v>28</v>
      </c>
      <c r="L35" t="s">
        <v>29</v>
      </c>
      <c r="M35" t="s">
        <v>30</v>
      </c>
      <c r="N35" t="s">
        <v>31</v>
      </c>
      <c r="O35" t="s">
        <v>32</v>
      </c>
      <c r="P35" t="s">
        <v>33</v>
      </c>
      <c r="Q35" t="s">
        <v>34</v>
      </c>
      <c r="R35" t="s">
        <v>35</v>
      </c>
      <c r="S35" t="s">
        <v>36</v>
      </c>
      <c r="T35" t="s">
        <v>37</v>
      </c>
      <c r="U35" s="27" t="s">
        <v>38</v>
      </c>
      <c r="V35" s="27" t="s">
        <v>39</v>
      </c>
      <c r="W35" s="27" t="s">
        <v>40</v>
      </c>
      <c r="X35" t="s">
        <v>41</v>
      </c>
      <c r="Y35" t="s">
        <v>42</v>
      </c>
      <c r="Z35" t="s">
        <v>35</v>
      </c>
      <c r="AA35" t="s">
        <v>43</v>
      </c>
      <c r="AB35" t="s">
        <v>44</v>
      </c>
      <c r="AC35" t="s">
        <v>45</v>
      </c>
      <c r="AD35" t="s">
        <v>46</v>
      </c>
      <c r="AE35" t="s">
        <v>47</v>
      </c>
      <c r="AF35" t="s">
        <v>48</v>
      </c>
      <c r="AG35" t="s">
        <v>49</v>
      </c>
      <c r="AH35" t="s">
        <v>35</v>
      </c>
      <c r="AI35" t="s">
        <v>50</v>
      </c>
      <c r="AJ35" t="s">
        <v>51</v>
      </c>
      <c r="AK35" t="s">
        <v>52</v>
      </c>
    </row>
    <row r="36" spans="1:45" x14ac:dyDescent="0.25">
      <c r="A36" s="27">
        <v>1</v>
      </c>
      <c r="B36">
        <v>2017</v>
      </c>
      <c r="C36">
        <v>3</v>
      </c>
      <c r="D36">
        <v>1</v>
      </c>
      <c r="E36">
        <v>0.87790999999999997</v>
      </c>
      <c r="F36">
        <v>11767.6</v>
      </c>
      <c r="G36">
        <v>11229.9</v>
      </c>
      <c r="H36">
        <v>6508.8</v>
      </c>
      <c r="I36">
        <v>0.32126500000000002</v>
      </c>
      <c r="J36">
        <v>3953.48</v>
      </c>
      <c r="K36">
        <v>88.002200000000002</v>
      </c>
      <c r="L36">
        <v>78.431899999999999</v>
      </c>
      <c r="M36">
        <v>68.861599999999996</v>
      </c>
      <c r="N36">
        <v>32.659100000000002</v>
      </c>
      <c r="O36">
        <v>26.2408</v>
      </c>
      <c r="P36">
        <v>19.822399999999998</v>
      </c>
      <c r="Q36">
        <v>1.04175E-2</v>
      </c>
      <c r="R36" t="s">
        <v>53</v>
      </c>
      <c r="S36">
        <v>247.929</v>
      </c>
      <c r="T36">
        <v>165.874</v>
      </c>
      <c r="U36" s="27">
        <v>159.69800000000001</v>
      </c>
      <c r="V36" s="27">
        <v>77.721900000000005</v>
      </c>
      <c r="W36" s="27">
        <v>45.153100000000002</v>
      </c>
      <c r="X36">
        <v>42.701700000000002</v>
      </c>
      <c r="Y36">
        <v>4.0935399999999997E-2</v>
      </c>
      <c r="Z36" t="s">
        <v>53</v>
      </c>
      <c r="AA36">
        <v>1273.33</v>
      </c>
      <c r="AB36">
        <v>1273.33</v>
      </c>
      <c r="AC36">
        <v>1273.33</v>
      </c>
      <c r="AD36">
        <v>441.709</v>
      </c>
      <c r="AE36">
        <v>441.709</v>
      </c>
      <c r="AF36">
        <v>441.709</v>
      </c>
      <c r="AG36">
        <v>0.221771</v>
      </c>
      <c r="AH36" t="s">
        <v>53</v>
      </c>
      <c r="AI36" t="s">
        <v>54</v>
      </c>
      <c r="AJ36">
        <v>1517.64</v>
      </c>
      <c r="AK36">
        <v>0.13514300000000001</v>
      </c>
    </row>
    <row r="37" spans="1:45" x14ac:dyDescent="0.25">
      <c r="A37" s="27">
        <v>1</v>
      </c>
      <c r="B37">
        <v>2018</v>
      </c>
      <c r="C37">
        <v>3</v>
      </c>
      <c r="D37">
        <v>1</v>
      </c>
      <c r="E37">
        <v>0.87266999999999995</v>
      </c>
      <c r="F37">
        <v>11276.3</v>
      </c>
      <c r="G37">
        <v>10604.8</v>
      </c>
      <c r="H37">
        <v>6423.96</v>
      </c>
      <c r="I37">
        <v>0.31707800000000003</v>
      </c>
      <c r="J37">
        <v>3939.33</v>
      </c>
      <c r="K37">
        <v>79.960700000000003</v>
      </c>
      <c r="L37">
        <v>71.980099999999993</v>
      </c>
      <c r="M37">
        <v>63.999600000000001</v>
      </c>
      <c r="N37">
        <v>28.625499999999999</v>
      </c>
      <c r="O37">
        <v>22.711600000000001</v>
      </c>
      <c r="P37">
        <v>16.797699999999999</v>
      </c>
      <c r="Q37">
        <v>1.02646E-2</v>
      </c>
      <c r="R37" t="s">
        <v>53</v>
      </c>
      <c r="S37">
        <v>219.52099999999999</v>
      </c>
      <c r="T37">
        <v>152.22999999999999</v>
      </c>
      <c r="U37" s="27">
        <v>147.16499999999999</v>
      </c>
      <c r="V37" s="27">
        <v>62.582700000000003</v>
      </c>
      <c r="W37" s="27">
        <v>38.491300000000003</v>
      </c>
      <c r="X37">
        <v>36.677900000000001</v>
      </c>
      <c r="Y37">
        <v>3.7817400000000001E-2</v>
      </c>
      <c r="Z37" t="s">
        <v>53</v>
      </c>
      <c r="AA37">
        <v>1168.5899999999999</v>
      </c>
      <c r="AB37">
        <v>1168.5899999999999</v>
      </c>
      <c r="AC37">
        <v>1168.5899999999999</v>
      </c>
      <c r="AD37">
        <v>375.70100000000002</v>
      </c>
      <c r="AE37">
        <v>375.70100000000002</v>
      </c>
      <c r="AF37">
        <v>375.70100000000002</v>
      </c>
      <c r="AG37">
        <v>0.230965</v>
      </c>
      <c r="AH37" t="s">
        <v>53</v>
      </c>
      <c r="AI37" t="s">
        <v>54</v>
      </c>
      <c r="AJ37">
        <v>1392.8</v>
      </c>
      <c r="AK37">
        <v>0.13133600000000001</v>
      </c>
    </row>
    <row r="38" spans="1:45" x14ac:dyDescent="0.25">
      <c r="A38" s="27">
        <v>1</v>
      </c>
      <c r="B38">
        <v>2019</v>
      </c>
      <c r="C38">
        <v>3</v>
      </c>
      <c r="D38">
        <v>1</v>
      </c>
      <c r="E38">
        <v>0.84816499999999995</v>
      </c>
      <c r="F38">
        <v>10905.9</v>
      </c>
      <c r="G38">
        <v>9647.4699999999993</v>
      </c>
      <c r="H38">
        <v>6054.83</v>
      </c>
      <c r="I38">
        <v>0.29885800000000001</v>
      </c>
      <c r="J38">
        <v>3874.49</v>
      </c>
      <c r="K38">
        <v>26.177600000000002</v>
      </c>
      <c r="L38">
        <v>23.280899999999999</v>
      </c>
      <c r="M38">
        <v>20.3841</v>
      </c>
      <c r="N38">
        <v>9.9003700000000006</v>
      </c>
      <c r="O38">
        <v>7.4043799999999997</v>
      </c>
      <c r="P38">
        <v>4.9083899999999998</v>
      </c>
      <c r="Q38">
        <v>3.6789600000000002E-3</v>
      </c>
      <c r="R38" t="s">
        <v>55</v>
      </c>
      <c r="S38">
        <v>145.65100000000001</v>
      </c>
      <c r="T38">
        <v>101.214</v>
      </c>
      <c r="U38" s="27">
        <v>97.869500000000002</v>
      </c>
      <c r="V38" s="27">
        <v>39.805</v>
      </c>
      <c r="W38" s="27">
        <v>23.7943</v>
      </c>
      <c r="X38">
        <v>22.589200000000002</v>
      </c>
      <c r="Y38">
        <v>2.7853300000000001E-2</v>
      </c>
      <c r="Z38" t="s">
        <v>55</v>
      </c>
      <c r="AA38">
        <v>952.62699999999995</v>
      </c>
      <c r="AB38">
        <v>952.62699999999995</v>
      </c>
      <c r="AC38">
        <v>952.62699999999995</v>
      </c>
      <c r="AD38">
        <v>293.27</v>
      </c>
      <c r="AE38">
        <v>293.27</v>
      </c>
      <c r="AF38">
        <v>293.27</v>
      </c>
      <c r="AG38">
        <v>0.23147499999999999</v>
      </c>
      <c r="AH38" t="s">
        <v>55</v>
      </c>
      <c r="AI38" t="s">
        <v>54</v>
      </c>
      <c r="AJ38">
        <v>1077.1199999999999</v>
      </c>
      <c r="AK38">
        <v>0.111648</v>
      </c>
    </row>
    <row r="39" spans="1:45" x14ac:dyDescent="0.25">
      <c r="A39" s="27">
        <v>1</v>
      </c>
      <c r="B39">
        <v>2020</v>
      </c>
      <c r="C39">
        <v>3</v>
      </c>
      <c r="D39">
        <v>1</v>
      </c>
      <c r="E39">
        <v>0.83363399999999999</v>
      </c>
      <c r="F39">
        <v>11047.8</v>
      </c>
      <c r="G39">
        <v>9797.93</v>
      </c>
      <c r="H39">
        <v>5855.32</v>
      </c>
      <c r="I39">
        <v>0.28900999999999999</v>
      </c>
      <c r="J39">
        <v>3837.03</v>
      </c>
      <c r="K39">
        <v>25.345300000000002</v>
      </c>
      <c r="L39">
        <v>21.983499999999999</v>
      </c>
      <c r="M39">
        <v>18.621700000000001</v>
      </c>
      <c r="N39">
        <v>10.421799999999999</v>
      </c>
      <c r="O39">
        <v>7.4626400000000004</v>
      </c>
      <c r="P39">
        <v>4.50345</v>
      </c>
      <c r="Q39">
        <v>3.6159299999999998E-3</v>
      </c>
      <c r="R39" t="s">
        <v>55</v>
      </c>
      <c r="S39">
        <v>133.32599999999999</v>
      </c>
      <c r="T39">
        <v>88.481999999999999</v>
      </c>
      <c r="U39" s="27">
        <v>85.106700000000004</v>
      </c>
      <c r="V39" s="27">
        <v>38.762</v>
      </c>
      <c r="W39" s="27">
        <v>20.4589</v>
      </c>
      <c r="X39">
        <v>19.081199999999999</v>
      </c>
      <c r="Y39">
        <v>2.73762E-2</v>
      </c>
      <c r="Z39" t="s">
        <v>55</v>
      </c>
      <c r="AA39">
        <v>843</v>
      </c>
      <c r="AB39">
        <v>843</v>
      </c>
      <c r="AC39">
        <v>843</v>
      </c>
      <c r="AD39">
        <v>278.21499999999997</v>
      </c>
      <c r="AE39">
        <v>278.21499999999997</v>
      </c>
      <c r="AF39">
        <v>278.21499999999997</v>
      </c>
      <c r="AG39">
        <v>0.22750999999999999</v>
      </c>
      <c r="AH39" t="s">
        <v>55</v>
      </c>
      <c r="AI39" t="s">
        <v>54</v>
      </c>
      <c r="AJ39">
        <v>953.46600000000001</v>
      </c>
      <c r="AK39">
        <v>9.7312999999999997E-2</v>
      </c>
    </row>
    <row r="40" spans="1:45" x14ac:dyDescent="0.25">
      <c r="A40" s="27">
        <v>1</v>
      </c>
      <c r="B40">
        <v>2021</v>
      </c>
      <c r="C40">
        <v>3</v>
      </c>
      <c r="D40">
        <v>1</v>
      </c>
      <c r="E40">
        <v>0.84512799999999999</v>
      </c>
      <c r="F40">
        <v>11569.5</v>
      </c>
      <c r="G40">
        <v>10337.799999999999</v>
      </c>
      <c r="H40">
        <v>6012.02</v>
      </c>
      <c r="I40">
        <v>0.29674499999999998</v>
      </c>
      <c r="J40">
        <v>3866.6</v>
      </c>
      <c r="K40">
        <v>27.495100000000001</v>
      </c>
      <c r="L40">
        <v>23.7074</v>
      </c>
      <c r="M40">
        <v>19.919699999999999</v>
      </c>
      <c r="N40">
        <v>11.785</v>
      </c>
      <c r="O40">
        <v>8.5316299999999998</v>
      </c>
      <c r="P40">
        <v>5.27827</v>
      </c>
      <c r="Q40">
        <v>3.6657899999999999E-3</v>
      </c>
      <c r="R40" t="s">
        <v>55</v>
      </c>
      <c r="S40">
        <v>137.61699999999999</v>
      </c>
      <c r="T40">
        <v>88.24</v>
      </c>
      <c r="U40" s="27">
        <v>84.523499999999999</v>
      </c>
      <c r="V40" s="27">
        <v>43.633000000000003</v>
      </c>
      <c r="W40" s="27">
        <v>22.02</v>
      </c>
      <c r="X40">
        <v>20.3932</v>
      </c>
      <c r="Y40">
        <v>2.77536E-2</v>
      </c>
      <c r="Z40" t="s">
        <v>55</v>
      </c>
      <c r="AA40">
        <v>951.54200000000003</v>
      </c>
      <c r="AB40">
        <v>951.54200000000003</v>
      </c>
      <c r="AC40">
        <v>951.54200000000003</v>
      </c>
      <c r="AD40">
        <v>342.35399999999998</v>
      </c>
      <c r="AE40">
        <v>342.35399999999998</v>
      </c>
      <c r="AF40">
        <v>342.35399999999998</v>
      </c>
      <c r="AG40">
        <v>0.23064699999999999</v>
      </c>
      <c r="AH40" t="s">
        <v>55</v>
      </c>
      <c r="AI40" t="s">
        <v>54</v>
      </c>
      <c r="AJ40">
        <v>1063.49</v>
      </c>
      <c r="AK40">
        <v>0.10287399999999999</v>
      </c>
    </row>
    <row r="41" spans="1:45" x14ac:dyDescent="0.25">
      <c r="A41" s="27">
        <v>1</v>
      </c>
      <c r="B41">
        <v>2022</v>
      </c>
      <c r="C41">
        <v>3</v>
      </c>
      <c r="D41">
        <v>1</v>
      </c>
      <c r="E41">
        <v>0.86665800000000004</v>
      </c>
      <c r="F41">
        <v>12166.2</v>
      </c>
      <c r="G41">
        <v>10940.7</v>
      </c>
      <c r="H41">
        <v>6329.28</v>
      </c>
      <c r="I41">
        <v>0.31240499999999999</v>
      </c>
      <c r="J41">
        <v>3923.22</v>
      </c>
      <c r="K41">
        <v>30.296600000000002</v>
      </c>
      <c r="L41">
        <v>26.247800000000002</v>
      </c>
      <c r="M41">
        <v>22.199100000000001</v>
      </c>
      <c r="N41">
        <v>12.9674</v>
      </c>
      <c r="O41">
        <v>9.5573099999999993</v>
      </c>
      <c r="P41">
        <v>6.1472300000000004</v>
      </c>
      <c r="Q41">
        <v>3.75918E-3</v>
      </c>
      <c r="R41" t="s">
        <v>55</v>
      </c>
      <c r="S41">
        <v>150.018</v>
      </c>
      <c r="T41">
        <v>96.318399999999997</v>
      </c>
      <c r="U41" s="27">
        <v>92.276499999999999</v>
      </c>
      <c r="V41" s="27">
        <v>49.317100000000003</v>
      </c>
      <c r="W41" s="27">
        <v>25.5686</v>
      </c>
      <c r="X41">
        <v>23.781099999999999</v>
      </c>
      <c r="Y41">
        <v>2.8460599999999999E-2</v>
      </c>
      <c r="Z41" t="s">
        <v>55</v>
      </c>
      <c r="AA41">
        <v>1119.3</v>
      </c>
      <c r="AB41">
        <v>1119.3</v>
      </c>
      <c r="AC41">
        <v>1119.3</v>
      </c>
      <c r="AD41">
        <v>406.63499999999999</v>
      </c>
      <c r="AE41">
        <v>406.63499999999999</v>
      </c>
      <c r="AF41">
        <v>406.63499999999999</v>
      </c>
      <c r="AG41">
        <v>0.23652200000000001</v>
      </c>
      <c r="AH41" t="s">
        <v>55</v>
      </c>
      <c r="AI41" t="s">
        <v>54</v>
      </c>
      <c r="AJ41">
        <v>1241.8599999999999</v>
      </c>
      <c r="AK41">
        <v>0.113509</v>
      </c>
    </row>
    <row r="42" spans="1:45" x14ac:dyDescent="0.25">
      <c r="A42" s="27">
        <v>1</v>
      </c>
      <c r="B42">
        <v>2023</v>
      </c>
      <c r="C42">
        <v>3</v>
      </c>
      <c r="D42">
        <v>1</v>
      </c>
      <c r="E42">
        <v>0.88463099999999995</v>
      </c>
      <c r="F42">
        <v>12661.6</v>
      </c>
      <c r="G42">
        <v>11424.4</v>
      </c>
      <c r="H42">
        <v>6620.98</v>
      </c>
      <c r="I42">
        <v>0.32680199999999998</v>
      </c>
      <c r="J42">
        <v>3971.78</v>
      </c>
      <c r="K42">
        <v>32.488</v>
      </c>
      <c r="L42">
        <v>28.266300000000001</v>
      </c>
      <c r="M42">
        <v>24.044599999999999</v>
      </c>
      <c r="N42">
        <v>13.7201</v>
      </c>
      <c r="O42">
        <v>10.205399999999999</v>
      </c>
      <c r="P42">
        <v>6.6906400000000001</v>
      </c>
      <c r="Q42">
        <v>3.8371400000000002E-3</v>
      </c>
      <c r="R42" t="s">
        <v>55</v>
      </c>
      <c r="S42">
        <v>162.44900000000001</v>
      </c>
      <c r="T42">
        <v>105.3</v>
      </c>
      <c r="U42" s="27">
        <v>100.999</v>
      </c>
      <c r="V42" s="27">
        <v>53.369900000000001</v>
      </c>
      <c r="W42" s="27">
        <v>28.379000000000001</v>
      </c>
      <c r="X42">
        <v>26.497900000000001</v>
      </c>
      <c r="Y42">
        <v>2.9050900000000001E-2</v>
      </c>
      <c r="Z42" t="s">
        <v>55</v>
      </c>
      <c r="AA42">
        <v>1241.1300000000001</v>
      </c>
      <c r="AB42">
        <v>1241.1300000000001</v>
      </c>
      <c r="AC42">
        <v>1241.1300000000001</v>
      </c>
      <c r="AD42">
        <v>443.35199999999998</v>
      </c>
      <c r="AE42">
        <v>443.35199999999998</v>
      </c>
      <c r="AF42">
        <v>443.35199999999998</v>
      </c>
      <c r="AG42">
        <v>0.241428</v>
      </c>
      <c r="AH42" t="s">
        <v>55</v>
      </c>
      <c r="AI42" t="s">
        <v>54</v>
      </c>
      <c r="AJ42">
        <v>1374.69</v>
      </c>
      <c r="AK42">
        <v>0.12033000000000001</v>
      </c>
    </row>
    <row r="43" spans="1:45" x14ac:dyDescent="0.25">
      <c r="A43" s="27">
        <v>1</v>
      </c>
      <c r="B43">
        <v>2024</v>
      </c>
      <c r="C43">
        <v>3</v>
      </c>
      <c r="D43">
        <v>1</v>
      </c>
      <c r="E43">
        <v>0.89758800000000005</v>
      </c>
      <c r="F43">
        <v>13043.9</v>
      </c>
      <c r="G43">
        <v>11789.3</v>
      </c>
      <c r="H43">
        <v>6848.49</v>
      </c>
      <c r="I43">
        <v>0.338032</v>
      </c>
      <c r="J43">
        <v>4007.54</v>
      </c>
      <c r="K43">
        <v>34.03</v>
      </c>
      <c r="L43">
        <v>29.6722</v>
      </c>
      <c r="M43">
        <v>25.314299999999999</v>
      </c>
      <c r="N43">
        <v>14.2021</v>
      </c>
      <c r="O43">
        <v>10.597799999999999</v>
      </c>
      <c r="P43">
        <v>6.9935999999999998</v>
      </c>
      <c r="Q43">
        <v>3.8933399999999999E-3</v>
      </c>
      <c r="R43" t="s">
        <v>55</v>
      </c>
      <c r="S43">
        <v>172.80600000000001</v>
      </c>
      <c r="T43">
        <v>112.825</v>
      </c>
      <c r="U43" s="27">
        <v>108.31</v>
      </c>
      <c r="V43" s="27">
        <v>55.988799999999998</v>
      </c>
      <c r="W43" s="27">
        <v>30.152200000000001</v>
      </c>
      <c r="X43">
        <v>28.2075</v>
      </c>
      <c r="Y43">
        <v>2.94764E-2</v>
      </c>
      <c r="Z43" t="s">
        <v>55</v>
      </c>
      <c r="AA43">
        <v>1310.7</v>
      </c>
      <c r="AB43">
        <v>1310.7</v>
      </c>
      <c r="AC43">
        <v>1310.7</v>
      </c>
      <c r="AD43">
        <v>461.22699999999998</v>
      </c>
      <c r="AE43">
        <v>461.22699999999998</v>
      </c>
      <c r="AF43">
        <v>461.22699999999998</v>
      </c>
      <c r="AG43">
        <v>0.24496399999999999</v>
      </c>
      <c r="AH43" t="s">
        <v>55</v>
      </c>
      <c r="AI43" t="s">
        <v>54</v>
      </c>
      <c r="AJ43">
        <v>1453.2</v>
      </c>
      <c r="AK43">
        <v>0.123264</v>
      </c>
    </row>
    <row r="44" spans="1:45" x14ac:dyDescent="0.25">
      <c r="A44" s="27">
        <v>1</v>
      </c>
      <c r="B44">
        <v>2025</v>
      </c>
      <c r="C44">
        <v>3</v>
      </c>
      <c r="D44">
        <v>1</v>
      </c>
      <c r="E44">
        <v>0.90724000000000005</v>
      </c>
      <c r="F44">
        <v>13348</v>
      </c>
      <c r="G44">
        <v>12079</v>
      </c>
      <c r="H44">
        <v>7028.42</v>
      </c>
      <c r="I44">
        <v>0.34691300000000003</v>
      </c>
      <c r="J44">
        <v>4034.6</v>
      </c>
      <c r="K44">
        <v>35.185499999999998</v>
      </c>
      <c r="L44">
        <v>30.709399999999999</v>
      </c>
      <c r="M44">
        <v>26.2332</v>
      </c>
      <c r="N44">
        <v>14.5631</v>
      </c>
      <c r="O44">
        <v>10.878</v>
      </c>
      <c r="P44">
        <v>7.1929100000000004</v>
      </c>
      <c r="Q44">
        <v>3.9352099999999997E-3</v>
      </c>
      <c r="R44" t="s">
        <v>55</v>
      </c>
      <c r="S44">
        <v>181.023</v>
      </c>
      <c r="T44">
        <v>118.67100000000001</v>
      </c>
      <c r="U44" s="27">
        <v>113.97799999999999</v>
      </c>
      <c r="V44" s="27">
        <v>57.8217</v>
      </c>
      <c r="W44" s="27">
        <v>31.292999999999999</v>
      </c>
      <c r="X44">
        <v>29.296299999999999</v>
      </c>
      <c r="Y44">
        <v>2.9793400000000001E-2</v>
      </c>
      <c r="Z44" t="s">
        <v>55</v>
      </c>
      <c r="AA44">
        <v>1351.46</v>
      </c>
      <c r="AB44">
        <v>1351.46</v>
      </c>
      <c r="AC44">
        <v>1351.46</v>
      </c>
      <c r="AD44">
        <v>471.88</v>
      </c>
      <c r="AE44">
        <v>471.88</v>
      </c>
      <c r="AF44">
        <v>471.88</v>
      </c>
      <c r="AG44">
        <v>0.24759800000000001</v>
      </c>
      <c r="AH44" t="s">
        <v>55</v>
      </c>
      <c r="AI44" t="s">
        <v>54</v>
      </c>
      <c r="AJ44">
        <v>1500.84</v>
      </c>
      <c r="AK44">
        <v>0.124252</v>
      </c>
    </row>
    <row r="45" spans="1:45" x14ac:dyDescent="0.25">
      <c r="A45" s="27">
        <v>1</v>
      </c>
      <c r="B45">
        <v>2026</v>
      </c>
      <c r="C45">
        <v>3</v>
      </c>
      <c r="D45">
        <v>1</v>
      </c>
      <c r="E45">
        <v>0.91509600000000002</v>
      </c>
      <c r="F45">
        <v>13604</v>
      </c>
      <c r="G45">
        <v>12324.4</v>
      </c>
      <c r="H45">
        <v>7182</v>
      </c>
      <c r="I45">
        <v>0.354493</v>
      </c>
      <c r="J45">
        <v>4056.89</v>
      </c>
      <c r="K45">
        <v>36.138199999999998</v>
      </c>
      <c r="L45">
        <v>31.559100000000001</v>
      </c>
      <c r="M45">
        <v>26.979900000000001</v>
      </c>
      <c r="N45">
        <v>14.867699999999999</v>
      </c>
      <c r="O45">
        <v>11.112399999999999</v>
      </c>
      <c r="P45">
        <v>7.3571400000000002</v>
      </c>
      <c r="Q45">
        <v>3.9692800000000004E-3</v>
      </c>
      <c r="R45" t="s">
        <v>55</v>
      </c>
      <c r="S45">
        <v>187.30600000000001</v>
      </c>
      <c r="T45">
        <v>123.04900000000001</v>
      </c>
      <c r="U45" s="27">
        <v>118.212</v>
      </c>
      <c r="V45" s="27">
        <v>59.236899999999999</v>
      </c>
      <c r="W45" s="27">
        <v>32.118400000000001</v>
      </c>
      <c r="X45">
        <v>30.077300000000001</v>
      </c>
      <c r="Y45">
        <v>3.0051399999999999E-2</v>
      </c>
      <c r="Z45" t="s">
        <v>55</v>
      </c>
      <c r="AA45">
        <v>1380.92</v>
      </c>
      <c r="AB45">
        <v>1380.92</v>
      </c>
      <c r="AC45">
        <v>1380.92</v>
      </c>
      <c r="AD45">
        <v>480.74599999999998</v>
      </c>
      <c r="AE45">
        <v>480.74599999999998</v>
      </c>
      <c r="AF45">
        <v>480.74599999999998</v>
      </c>
      <c r="AG45">
        <v>0.24974199999999999</v>
      </c>
      <c r="AH45" t="s">
        <v>55</v>
      </c>
      <c r="AI45" t="s">
        <v>54</v>
      </c>
      <c r="AJ45">
        <v>1535.53</v>
      </c>
      <c r="AK45">
        <v>0.124593</v>
      </c>
    </row>
    <row r="46" spans="1:45" x14ac:dyDescent="0.25">
      <c r="A46" s="27">
        <v>1</v>
      </c>
      <c r="B46">
        <v>2027</v>
      </c>
      <c r="C46">
        <v>3</v>
      </c>
      <c r="D46">
        <v>1</v>
      </c>
      <c r="E46">
        <v>0.92177699999999996</v>
      </c>
      <c r="F46">
        <v>13824.4</v>
      </c>
      <c r="G46">
        <v>12536.6</v>
      </c>
      <c r="H46">
        <v>7317.98</v>
      </c>
      <c r="I46">
        <v>0.361205</v>
      </c>
      <c r="J46">
        <v>4076.05</v>
      </c>
      <c r="K46">
        <v>36.951700000000002</v>
      </c>
      <c r="L46">
        <v>32.285299999999999</v>
      </c>
      <c r="M46">
        <v>27.6188</v>
      </c>
      <c r="N46">
        <v>15.129099999999999</v>
      </c>
      <c r="O46">
        <v>11.315</v>
      </c>
      <c r="P46">
        <v>7.5008900000000001</v>
      </c>
      <c r="Q46">
        <v>3.99826E-3</v>
      </c>
      <c r="R46" t="s">
        <v>55</v>
      </c>
      <c r="S46">
        <v>191.923</v>
      </c>
      <c r="T46">
        <v>126.217</v>
      </c>
      <c r="U46" s="27">
        <v>121.271</v>
      </c>
      <c r="V46" s="27">
        <v>60.365499999999997</v>
      </c>
      <c r="W46" s="27">
        <v>32.761200000000002</v>
      </c>
      <c r="X46">
        <v>30.683499999999999</v>
      </c>
      <c r="Y46">
        <v>3.02708E-2</v>
      </c>
      <c r="Z46" t="s">
        <v>55</v>
      </c>
      <c r="AA46">
        <v>1405.57</v>
      </c>
      <c r="AB46">
        <v>1405.57</v>
      </c>
      <c r="AC46">
        <v>1405.57</v>
      </c>
      <c r="AD46">
        <v>488.81200000000001</v>
      </c>
      <c r="AE46">
        <v>488.81200000000001</v>
      </c>
      <c r="AF46">
        <v>488.81200000000001</v>
      </c>
      <c r="AG46">
        <v>0.25156499999999998</v>
      </c>
      <c r="AH46" t="s">
        <v>55</v>
      </c>
      <c r="AI46" t="s">
        <v>54</v>
      </c>
      <c r="AJ46">
        <v>1564.07</v>
      </c>
      <c r="AK46">
        <v>0.12476</v>
      </c>
    </row>
    <row r="47" spans="1:45" x14ac:dyDescent="0.25">
      <c r="A47" s="27">
        <v>1</v>
      </c>
      <c r="B47">
        <v>2028</v>
      </c>
      <c r="C47">
        <v>3</v>
      </c>
      <c r="D47">
        <v>1</v>
      </c>
      <c r="E47">
        <v>0.92752800000000002</v>
      </c>
      <c r="F47">
        <v>14015.2</v>
      </c>
      <c r="G47">
        <v>12720.5</v>
      </c>
      <c r="H47">
        <v>7439.21</v>
      </c>
      <c r="I47">
        <v>0.36718899999999999</v>
      </c>
      <c r="J47">
        <v>4092.68</v>
      </c>
      <c r="K47">
        <v>37.643099999999997</v>
      </c>
      <c r="L47">
        <v>32.903599999999997</v>
      </c>
      <c r="M47">
        <v>28.164000000000001</v>
      </c>
      <c r="N47">
        <v>15.3499</v>
      </c>
      <c r="O47">
        <v>11.486700000000001</v>
      </c>
      <c r="P47">
        <v>7.6235200000000001</v>
      </c>
      <c r="Q47">
        <v>4.0232000000000002E-3</v>
      </c>
      <c r="R47" t="s">
        <v>55</v>
      </c>
      <c r="S47">
        <v>195.345</v>
      </c>
      <c r="T47">
        <v>128.542</v>
      </c>
      <c r="U47" s="27">
        <v>123.514</v>
      </c>
      <c r="V47" s="27">
        <v>61.277200000000001</v>
      </c>
      <c r="W47" s="27">
        <v>33.277900000000002</v>
      </c>
      <c r="X47">
        <v>31.170400000000001</v>
      </c>
      <c r="Y47">
        <v>3.04596E-2</v>
      </c>
      <c r="Z47" t="s">
        <v>55</v>
      </c>
      <c r="AA47">
        <v>1426.67</v>
      </c>
      <c r="AB47">
        <v>1426.67</v>
      </c>
      <c r="AC47">
        <v>1426.67</v>
      </c>
      <c r="AD47">
        <v>495.85</v>
      </c>
      <c r="AE47">
        <v>495.85</v>
      </c>
      <c r="AF47">
        <v>495.85</v>
      </c>
      <c r="AG47">
        <v>0.25313400000000003</v>
      </c>
      <c r="AH47" t="s">
        <v>55</v>
      </c>
      <c r="AI47" t="s">
        <v>54</v>
      </c>
      <c r="AJ47">
        <v>1588.12</v>
      </c>
      <c r="AK47">
        <v>0.124847</v>
      </c>
    </row>
    <row r="48" spans="1:45" x14ac:dyDescent="0.25">
      <c r="A48" t="s">
        <v>81</v>
      </c>
    </row>
    <row r="49" spans="1:37" x14ac:dyDescent="0.25">
      <c r="A49" t="s">
        <v>18</v>
      </c>
      <c r="B49" t="s">
        <v>19</v>
      </c>
      <c r="C49" t="s">
        <v>20</v>
      </c>
      <c r="D49" t="s">
        <v>21</v>
      </c>
      <c r="E49" t="s">
        <v>22</v>
      </c>
      <c r="F49" t="s">
        <v>23</v>
      </c>
      <c r="G49" t="s">
        <v>24</v>
      </c>
      <c r="H49" t="s">
        <v>25</v>
      </c>
      <c r="I49" t="s">
        <v>26</v>
      </c>
      <c r="J49" t="s">
        <v>27</v>
      </c>
      <c r="K49" t="s">
        <v>28</v>
      </c>
      <c r="L49" t="s">
        <v>29</v>
      </c>
      <c r="M49" t="s">
        <v>30</v>
      </c>
      <c r="N49" t="s">
        <v>31</v>
      </c>
      <c r="O49" t="s">
        <v>32</v>
      </c>
      <c r="P49" t="s">
        <v>33</v>
      </c>
      <c r="Q49" t="s">
        <v>34</v>
      </c>
      <c r="R49" t="s">
        <v>35</v>
      </c>
      <c r="S49" t="s">
        <v>36</v>
      </c>
      <c r="T49" t="s">
        <v>37</v>
      </c>
      <c r="U49" s="27" t="s">
        <v>38</v>
      </c>
      <c r="V49" s="27" t="s">
        <v>39</v>
      </c>
      <c r="W49" s="27" t="s">
        <v>40</v>
      </c>
      <c r="X49" t="s">
        <v>41</v>
      </c>
      <c r="Y49" t="s">
        <v>42</v>
      </c>
      <c r="Z49" t="s">
        <v>35</v>
      </c>
      <c r="AA49" t="s">
        <v>43</v>
      </c>
      <c r="AB49" t="s">
        <v>44</v>
      </c>
      <c r="AC49" t="s">
        <v>45</v>
      </c>
      <c r="AD49" t="s">
        <v>46</v>
      </c>
      <c r="AE49" t="s">
        <v>47</v>
      </c>
      <c r="AF49" t="s">
        <v>48</v>
      </c>
      <c r="AG49" t="s">
        <v>49</v>
      </c>
      <c r="AH49" t="s">
        <v>35</v>
      </c>
      <c r="AI49" t="s">
        <v>50</v>
      </c>
      <c r="AJ49" t="s">
        <v>51</v>
      </c>
      <c r="AK49" t="s">
        <v>52</v>
      </c>
    </row>
    <row r="50" spans="1:37" x14ac:dyDescent="0.25">
      <c r="A50" s="27">
        <v>1</v>
      </c>
      <c r="B50">
        <v>2017</v>
      </c>
      <c r="C50">
        <v>3</v>
      </c>
      <c r="D50">
        <v>1</v>
      </c>
      <c r="E50">
        <v>0.838422</v>
      </c>
      <c r="F50">
        <v>11767.6</v>
      </c>
      <c r="G50">
        <v>11229.9</v>
      </c>
      <c r="H50">
        <v>6508.8</v>
      </c>
      <c r="I50">
        <v>0.32126500000000002</v>
      </c>
      <c r="J50">
        <v>3953.48</v>
      </c>
      <c r="K50">
        <v>88.002200000000002</v>
      </c>
      <c r="L50">
        <v>78.431899999999999</v>
      </c>
      <c r="M50">
        <v>68.861599999999996</v>
      </c>
      <c r="N50">
        <v>32.659100000000002</v>
      </c>
      <c r="O50">
        <v>26.2408</v>
      </c>
      <c r="P50">
        <v>19.822399999999998</v>
      </c>
      <c r="Q50">
        <v>1.04175E-2</v>
      </c>
      <c r="R50" t="s">
        <v>53</v>
      </c>
      <c r="S50">
        <v>247.929</v>
      </c>
      <c r="T50">
        <v>165.874</v>
      </c>
      <c r="U50" s="27">
        <v>159.69800000000001</v>
      </c>
      <c r="V50" s="27">
        <v>77.721900000000005</v>
      </c>
      <c r="W50" s="27">
        <v>45.153100000000002</v>
      </c>
      <c r="X50">
        <v>42.701700000000002</v>
      </c>
      <c r="Y50">
        <v>4.0935399999999997E-2</v>
      </c>
      <c r="Z50" t="s">
        <v>53</v>
      </c>
      <c r="AA50">
        <v>1273.33</v>
      </c>
      <c r="AB50">
        <v>1273.33</v>
      </c>
      <c r="AC50">
        <v>1273.33</v>
      </c>
      <c r="AD50">
        <v>441.709</v>
      </c>
      <c r="AE50">
        <v>441.709</v>
      </c>
      <c r="AF50">
        <v>441.709</v>
      </c>
      <c r="AG50">
        <v>0.221771</v>
      </c>
      <c r="AH50" t="s">
        <v>53</v>
      </c>
      <c r="AI50" t="s">
        <v>54</v>
      </c>
      <c r="AJ50">
        <v>1517.64</v>
      </c>
      <c r="AK50">
        <v>0.13514300000000001</v>
      </c>
    </row>
    <row r="51" spans="1:37" x14ac:dyDescent="0.25">
      <c r="A51" s="27">
        <v>1</v>
      </c>
      <c r="B51">
        <v>2018</v>
      </c>
      <c r="C51">
        <v>3</v>
      </c>
      <c r="D51">
        <v>1</v>
      </c>
      <c r="E51">
        <v>0.83341799999999999</v>
      </c>
      <c r="F51">
        <v>11276.3</v>
      </c>
      <c r="G51">
        <v>10604.8</v>
      </c>
      <c r="H51">
        <v>6423.96</v>
      </c>
      <c r="I51">
        <v>0.31707800000000003</v>
      </c>
      <c r="J51">
        <v>3939.33</v>
      </c>
      <c r="K51">
        <v>79.960700000000003</v>
      </c>
      <c r="L51">
        <v>71.980099999999993</v>
      </c>
      <c r="M51">
        <v>63.999600000000001</v>
      </c>
      <c r="N51">
        <v>28.625499999999999</v>
      </c>
      <c r="O51">
        <v>22.711600000000001</v>
      </c>
      <c r="P51">
        <v>16.797699999999999</v>
      </c>
      <c r="Q51">
        <v>1.02646E-2</v>
      </c>
      <c r="R51" t="s">
        <v>53</v>
      </c>
      <c r="S51">
        <v>219.52099999999999</v>
      </c>
      <c r="T51">
        <v>152.22999999999999</v>
      </c>
      <c r="U51" s="27">
        <v>147.16499999999999</v>
      </c>
      <c r="V51" s="27">
        <v>62.582700000000003</v>
      </c>
      <c r="W51" s="27">
        <v>38.491300000000003</v>
      </c>
      <c r="X51">
        <v>36.677900000000001</v>
      </c>
      <c r="Y51">
        <v>3.7817400000000001E-2</v>
      </c>
      <c r="Z51" t="s">
        <v>53</v>
      </c>
      <c r="AA51">
        <v>1168.5899999999999</v>
      </c>
      <c r="AB51">
        <v>1168.5899999999999</v>
      </c>
      <c r="AC51">
        <v>1168.5899999999999</v>
      </c>
      <c r="AD51">
        <v>375.70100000000002</v>
      </c>
      <c r="AE51">
        <v>375.70100000000002</v>
      </c>
      <c r="AF51">
        <v>375.70100000000002</v>
      </c>
      <c r="AG51">
        <v>0.230965</v>
      </c>
      <c r="AH51" t="s">
        <v>53</v>
      </c>
      <c r="AI51" t="s">
        <v>54</v>
      </c>
      <c r="AJ51">
        <v>1392.8</v>
      </c>
      <c r="AK51">
        <v>0.13133600000000001</v>
      </c>
    </row>
    <row r="52" spans="1:37" x14ac:dyDescent="0.25">
      <c r="A52" s="27">
        <v>1</v>
      </c>
      <c r="B52">
        <v>2019</v>
      </c>
      <c r="C52">
        <v>3</v>
      </c>
      <c r="D52">
        <v>1</v>
      </c>
      <c r="E52">
        <v>0.81001500000000004</v>
      </c>
      <c r="F52">
        <v>10905.9</v>
      </c>
      <c r="G52">
        <v>9647.4699999999993</v>
      </c>
      <c r="H52">
        <v>6054.83</v>
      </c>
      <c r="I52">
        <v>0.29885800000000001</v>
      </c>
      <c r="J52">
        <v>3874.49</v>
      </c>
      <c r="K52">
        <v>25.066199999999998</v>
      </c>
      <c r="L52">
        <v>22.294499999999999</v>
      </c>
      <c r="M52">
        <v>19.5229</v>
      </c>
      <c r="N52">
        <v>9.4741900000000001</v>
      </c>
      <c r="O52">
        <v>7.0883799999999999</v>
      </c>
      <c r="P52">
        <v>4.7025600000000001</v>
      </c>
      <c r="Q52">
        <v>3.5134900000000002E-3</v>
      </c>
      <c r="R52" t="s">
        <v>55</v>
      </c>
      <c r="S52">
        <v>139.50700000000001</v>
      </c>
      <c r="T52">
        <v>96.951700000000002</v>
      </c>
      <c r="U52" s="27">
        <v>93.748500000000007</v>
      </c>
      <c r="V52" s="27">
        <v>38.124699999999997</v>
      </c>
      <c r="W52" s="27">
        <v>22.7972</v>
      </c>
      <c r="X52">
        <v>21.6435</v>
      </c>
      <c r="Y52">
        <v>2.6600499999999999E-2</v>
      </c>
      <c r="Z52" t="s">
        <v>55</v>
      </c>
      <c r="AA52">
        <v>912.83500000000004</v>
      </c>
      <c r="AB52">
        <v>912.83500000000004</v>
      </c>
      <c r="AC52">
        <v>912.83500000000004</v>
      </c>
      <c r="AD52">
        <v>281.01499999999999</v>
      </c>
      <c r="AE52">
        <v>281.01499999999999</v>
      </c>
      <c r="AF52">
        <v>281.01499999999999</v>
      </c>
      <c r="AG52">
        <v>0.22106400000000001</v>
      </c>
      <c r="AH52" t="s">
        <v>55</v>
      </c>
      <c r="AI52" t="s">
        <v>54</v>
      </c>
      <c r="AJ52">
        <v>1032.08</v>
      </c>
      <c r="AK52">
        <v>0.106979</v>
      </c>
    </row>
    <row r="53" spans="1:37" x14ac:dyDescent="0.25">
      <c r="A53" s="27">
        <v>1</v>
      </c>
      <c r="B53">
        <v>2020</v>
      </c>
      <c r="C53">
        <v>3</v>
      </c>
      <c r="D53">
        <v>1</v>
      </c>
      <c r="E53">
        <v>0.79809300000000005</v>
      </c>
      <c r="F53">
        <v>11093.4</v>
      </c>
      <c r="G53">
        <v>9843.4599999999991</v>
      </c>
      <c r="H53">
        <v>5882.63</v>
      </c>
      <c r="I53">
        <v>0.290358</v>
      </c>
      <c r="J53">
        <v>3842.26</v>
      </c>
      <c r="K53">
        <v>24.428000000000001</v>
      </c>
      <c r="L53">
        <v>21.197399999999998</v>
      </c>
      <c r="M53">
        <v>17.966799999999999</v>
      </c>
      <c r="N53">
        <v>10.0199</v>
      </c>
      <c r="O53">
        <v>7.1824300000000001</v>
      </c>
      <c r="P53">
        <v>4.3449400000000002</v>
      </c>
      <c r="Q53">
        <v>3.4617699999999999E-3</v>
      </c>
      <c r="R53" t="s">
        <v>55</v>
      </c>
      <c r="S53">
        <v>128.66300000000001</v>
      </c>
      <c r="T53">
        <v>85.447299999999998</v>
      </c>
      <c r="U53" s="27">
        <v>82.194500000000005</v>
      </c>
      <c r="V53" s="27">
        <v>37.357799999999997</v>
      </c>
      <c r="W53" s="27">
        <v>19.755600000000001</v>
      </c>
      <c r="X53">
        <v>18.430700000000002</v>
      </c>
      <c r="Y53">
        <v>2.6209E-2</v>
      </c>
      <c r="Z53" t="s">
        <v>55</v>
      </c>
      <c r="AA53">
        <v>813.88</v>
      </c>
      <c r="AB53">
        <v>813.88</v>
      </c>
      <c r="AC53">
        <v>813.88</v>
      </c>
      <c r="AD53">
        <v>268.30500000000001</v>
      </c>
      <c r="AE53">
        <v>268.30500000000001</v>
      </c>
      <c r="AF53">
        <v>268.30500000000001</v>
      </c>
      <c r="AG53">
        <v>0.21781</v>
      </c>
      <c r="AH53" t="s">
        <v>55</v>
      </c>
      <c r="AI53" t="s">
        <v>54</v>
      </c>
      <c r="AJ53">
        <v>920.52499999999998</v>
      </c>
      <c r="AK53">
        <v>9.35164E-2</v>
      </c>
    </row>
    <row r="54" spans="1:37" x14ac:dyDescent="0.25">
      <c r="A54" s="27">
        <v>1</v>
      </c>
      <c r="B54">
        <v>2021</v>
      </c>
      <c r="C54">
        <v>3</v>
      </c>
      <c r="D54">
        <v>1</v>
      </c>
      <c r="E54">
        <v>0.81025899999999995</v>
      </c>
      <c r="F54">
        <v>11645.5</v>
      </c>
      <c r="G54">
        <v>10413.4</v>
      </c>
      <c r="H54">
        <v>6058.46</v>
      </c>
      <c r="I54">
        <v>0.299037</v>
      </c>
      <c r="J54">
        <v>3875.15</v>
      </c>
      <c r="K54">
        <v>26.597300000000001</v>
      </c>
      <c r="L54">
        <v>22.947800000000001</v>
      </c>
      <c r="M54">
        <v>19.298300000000001</v>
      </c>
      <c r="N54">
        <v>11.3607</v>
      </c>
      <c r="O54">
        <v>8.2342300000000002</v>
      </c>
      <c r="P54">
        <v>5.10778</v>
      </c>
      <c r="Q54">
        <v>3.51454E-3</v>
      </c>
      <c r="R54" t="s">
        <v>55</v>
      </c>
      <c r="S54">
        <v>133.36799999999999</v>
      </c>
      <c r="T54">
        <v>85.624799999999993</v>
      </c>
      <c r="U54" s="27">
        <v>82.031199999999998</v>
      </c>
      <c r="V54" s="27">
        <v>42.176200000000001</v>
      </c>
      <c r="W54" s="27">
        <v>21.340699999999998</v>
      </c>
      <c r="X54">
        <v>19.772500000000001</v>
      </c>
      <c r="Y54">
        <v>2.66085E-2</v>
      </c>
      <c r="Z54" t="s">
        <v>55</v>
      </c>
      <c r="AA54">
        <v>921.553</v>
      </c>
      <c r="AB54">
        <v>921.553</v>
      </c>
      <c r="AC54">
        <v>921.553</v>
      </c>
      <c r="AD54">
        <v>330.93700000000001</v>
      </c>
      <c r="AE54">
        <v>330.93700000000001</v>
      </c>
      <c r="AF54">
        <v>330.93700000000001</v>
      </c>
      <c r="AG54">
        <v>0.22112999999999999</v>
      </c>
      <c r="AH54" t="s">
        <v>55</v>
      </c>
      <c r="AI54" t="s">
        <v>54</v>
      </c>
      <c r="AJ54">
        <v>1030.1300000000001</v>
      </c>
      <c r="AK54">
        <v>9.8923499999999998E-2</v>
      </c>
    </row>
    <row r="55" spans="1:37" x14ac:dyDescent="0.25">
      <c r="A55" s="27">
        <v>1</v>
      </c>
      <c r="B55">
        <v>2022</v>
      </c>
      <c r="C55">
        <v>3</v>
      </c>
      <c r="D55">
        <v>1</v>
      </c>
      <c r="E55">
        <v>0.83160699999999999</v>
      </c>
      <c r="F55">
        <v>12270.6</v>
      </c>
      <c r="G55">
        <v>11043.1</v>
      </c>
      <c r="H55">
        <v>6393.79</v>
      </c>
      <c r="I55">
        <v>0.31558900000000001</v>
      </c>
      <c r="J55">
        <v>3934.24</v>
      </c>
      <c r="K55">
        <v>29.3901</v>
      </c>
      <c r="L55">
        <v>25.480399999999999</v>
      </c>
      <c r="M55">
        <v>21.570599999999999</v>
      </c>
      <c r="N55">
        <v>12.5289</v>
      </c>
      <c r="O55">
        <v>9.24587</v>
      </c>
      <c r="P55">
        <v>5.9628500000000004</v>
      </c>
      <c r="Q55">
        <v>3.60714E-3</v>
      </c>
      <c r="R55" t="s">
        <v>55</v>
      </c>
      <c r="S55">
        <v>145.81399999999999</v>
      </c>
      <c r="T55">
        <v>93.759299999999996</v>
      </c>
      <c r="U55" s="27">
        <v>89.841200000000001</v>
      </c>
      <c r="V55" s="27">
        <v>47.782200000000003</v>
      </c>
      <c r="W55" s="27">
        <v>24.8413</v>
      </c>
      <c r="X55">
        <v>23.1145</v>
      </c>
      <c r="Y55">
        <v>2.73096E-2</v>
      </c>
      <c r="Z55" t="s">
        <v>55</v>
      </c>
      <c r="AA55">
        <v>1086.47</v>
      </c>
      <c r="AB55">
        <v>1086.47</v>
      </c>
      <c r="AC55">
        <v>1086.47</v>
      </c>
      <c r="AD55">
        <v>393.899</v>
      </c>
      <c r="AE55">
        <v>393.899</v>
      </c>
      <c r="AF55">
        <v>393.899</v>
      </c>
      <c r="AG55">
        <v>0.22695699999999999</v>
      </c>
      <c r="AH55" t="s">
        <v>55</v>
      </c>
      <c r="AI55" t="s">
        <v>54</v>
      </c>
      <c r="AJ55">
        <v>1205.71</v>
      </c>
      <c r="AK55">
        <v>0.109182</v>
      </c>
    </row>
    <row r="56" spans="1:37" x14ac:dyDescent="0.25">
      <c r="A56" s="27">
        <v>1</v>
      </c>
      <c r="B56">
        <v>2023</v>
      </c>
      <c r="C56">
        <v>3</v>
      </c>
      <c r="D56">
        <v>1</v>
      </c>
      <c r="E56">
        <v>0.84950499999999995</v>
      </c>
      <c r="F56">
        <v>12796.7</v>
      </c>
      <c r="G56">
        <v>11556.5</v>
      </c>
      <c r="H56">
        <v>6704.92</v>
      </c>
      <c r="I56">
        <v>0.33094499999999999</v>
      </c>
      <c r="J56">
        <v>3985.18</v>
      </c>
      <c r="K56">
        <v>31.604700000000001</v>
      </c>
      <c r="L56">
        <v>27.518599999999999</v>
      </c>
      <c r="M56">
        <v>23.432500000000001</v>
      </c>
      <c r="N56">
        <v>13.285500000000001</v>
      </c>
      <c r="O56">
        <v>9.8957099999999993</v>
      </c>
      <c r="P56">
        <v>6.50589</v>
      </c>
      <c r="Q56">
        <v>3.68477E-3</v>
      </c>
      <c r="R56" t="s">
        <v>55</v>
      </c>
      <c r="S56">
        <v>158.357</v>
      </c>
      <c r="T56">
        <v>102.81100000000001</v>
      </c>
      <c r="U56" s="27">
        <v>98.630499999999998</v>
      </c>
      <c r="V56" s="27">
        <v>51.837200000000003</v>
      </c>
      <c r="W56" s="27">
        <v>27.6433</v>
      </c>
      <c r="X56">
        <v>25.822199999999999</v>
      </c>
      <c r="Y56">
        <v>2.78973E-2</v>
      </c>
      <c r="Z56" t="s">
        <v>55</v>
      </c>
      <c r="AA56">
        <v>1207.6400000000001</v>
      </c>
      <c r="AB56">
        <v>1207.6400000000001</v>
      </c>
      <c r="AC56">
        <v>1207.6400000000001</v>
      </c>
      <c r="AD56">
        <v>430.416</v>
      </c>
      <c r="AE56">
        <v>430.416</v>
      </c>
      <c r="AF56">
        <v>430.416</v>
      </c>
      <c r="AG56">
        <v>0.23184099999999999</v>
      </c>
      <c r="AH56" t="s">
        <v>55</v>
      </c>
      <c r="AI56" t="s">
        <v>54</v>
      </c>
      <c r="AJ56">
        <v>1337.97</v>
      </c>
      <c r="AK56">
        <v>0.115776</v>
      </c>
    </row>
    <row r="57" spans="1:37" x14ac:dyDescent="0.25">
      <c r="A57" s="27">
        <v>1</v>
      </c>
      <c r="B57">
        <v>2024</v>
      </c>
      <c r="C57">
        <v>3</v>
      </c>
      <c r="D57">
        <v>1</v>
      </c>
      <c r="E57">
        <v>0.86258900000000005</v>
      </c>
      <c r="F57">
        <v>13209.8</v>
      </c>
      <c r="G57">
        <v>11951.5</v>
      </c>
      <c r="H57">
        <v>6952.25</v>
      </c>
      <c r="I57">
        <v>0.34315299999999999</v>
      </c>
      <c r="J57">
        <v>4023.27</v>
      </c>
      <c r="K57">
        <v>33.194200000000002</v>
      </c>
      <c r="L57">
        <v>28.967300000000002</v>
      </c>
      <c r="M57">
        <v>24.740300000000001</v>
      </c>
      <c r="N57">
        <v>13.780200000000001</v>
      </c>
      <c r="O57">
        <v>10.298500000000001</v>
      </c>
      <c r="P57">
        <v>6.8166799999999999</v>
      </c>
      <c r="Q57">
        <v>3.7415299999999999E-3</v>
      </c>
      <c r="R57" t="s">
        <v>55</v>
      </c>
      <c r="S57">
        <v>168.92500000000001</v>
      </c>
      <c r="T57">
        <v>110.476</v>
      </c>
      <c r="U57" s="27">
        <v>106.077</v>
      </c>
      <c r="V57" s="27">
        <v>54.508000000000003</v>
      </c>
      <c r="W57" s="27">
        <v>29.4437</v>
      </c>
      <c r="X57">
        <v>27.557200000000002</v>
      </c>
      <c r="Y57">
        <v>2.8327000000000001E-2</v>
      </c>
      <c r="Z57" t="s">
        <v>55</v>
      </c>
      <c r="AA57">
        <v>1278.28</v>
      </c>
      <c r="AB57">
        <v>1278.28</v>
      </c>
      <c r="AC57">
        <v>1278.28</v>
      </c>
      <c r="AD57">
        <v>448.702</v>
      </c>
      <c r="AE57">
        <v>448.702</v>
      </c>
      <c r="AF57">
        <v>448.702</v>
      </c>
      <c r="AG57">
        <v>0.23541200000000001</v>
      </c>
      <c r="AH57" t="s">
        <v>55</v>
      </c>
      <c r="AI57" t="s">
        <v>54</v>
      </c>
      <c r="AJ57">
        <v>1417.72</v>
      </c>
      <c r="AK57">
        <v>0.11862300000000001</v>
      </c>
    </row>
    <row r="58" spans="1:37" x14ac:dyDescent="0.25">
      <c r="A58" s="27">
        <v>1</v>
      </c>
      <c r="B58">
        <v>2025</v>
      </c>
      <c r="C58">
        <v>3</v>
      </c>
      <c r="D58">
        <v>1</v>
      </c>
      <c r="E58">
        <v>0.872448</v>
      </c>
      <c r="F58">
        <v>13542.8</v>
      </c>
      <c r="G58">
        <v>12269.3</v>
      </c>
      <c r="H58">
        <v>7151.01</v>
      </c>
      <c r="I58">
        <v>0.352964</v>
      </c>
      <c r="J58">
        <v>4052.45</v>
      </c>
      <c r="K58">
        <v>34.402000000000001</v>
      </c>
      <c r="L58">
        <v>30.052299999999999</v>
      </c>
      <c r="M58">
        <v>25.7026</v>
      </c>
      <c r="N58">
        <v>14.1546</v>
      </c>
      <c r="O58">
        <v>10.5898</v>
      </c>
      <c r="P58">
        <v>7.0250700000000004</v>
      </c>
      <c r="Q58">
        <v>3.78429E-3</v>
      </c>
      <c r="R58" t="s">
        <v>55</v>
      </c>
      <c r="S58">
        <v>177.375</v>
      </c>
      <c r="T58">
        <v>116.485</v>
      </c>
      <c r="U58" s="27">
        <v>111.902</v>
      </c>
      <c r="V58" s="27">
        <v>56.400700000000001</v>
      </c>
      <c r="W58" s="27">
        <v>30.621700000000001</v>
      </c>
      <c r="X58">
        <v>28.6814</v>
      </c>
      <c r="Y58">
        <v>2.8650800000000001E-2</v>
      </c>
      <c r="Z58" t="s">
        <v>55</v>
      </c>
      <c r="AA58">
        <v>1320.55</v>
      </c>
      <c r="AB58">
        <v>1320.55</v>
      </c>
      <c r="AC58">
        <v>1320.55</v>
      </c>
      <c r="AD58">
        <v>459.84800000000001</v>
      </c>
      <c r="AE58">
        <v>459.84800000000001</v>
      </c>
      <c r="AF58">
        <v>459.84800000000001</v>
      </c>
      <c r="AG58">
        <v>0.23810300000000001</v>
      </c>
      <c r="AH58" t="s">
        <v>55</v>
      </c>
      <c r="AI58" t="s">
        <v>54</v>
      </c>
      <c r="AJ58">
        <v>1467.09</v>
      </c>
      <c r="AK58">
        <v>0.119574</v>
      </c>
    </row>
    <row r="59" spans="1:37" x14ac:dyDescent="0.25">
      <c r="A59" s="27">
        <v>1</v>
      </c>
      <c r="B59">
        <v>2026</v>
      </c>
      <c r="C59">
        <v>3</v>
      </c>
      <c r="D59">
        <v>1</v>
      </c>
      <c r="E59">
        <v>0.88048899999999997</v>
      </c>
      <c r="F59">
        <v>13824.6</v>
      </c>
      <c r="G59">
        <v>12539.8</v>
      </c>
      <c r="H59">
        <v>7321.73</v>
      </c>
      <c r="I59">
        <v>0.36138999999999999</v>
      </c>
      <c r="J59">
        <v>4076.57</v>
      </c>
      <c r="K59">
        <v>35.401600000000002</v>
      </c>
      <c r="L59">
        <v>30.945</v>
      </c>
      <c r="M59">
        <v>26.488399999999999</v>
      </c>
      <c r="N59">
        <v>14.470700000000001</v>
      </c>
      <c r="O59">
        <v>10.8338</v>
      </c>
      <c r="P59">
        <v>7.1968500000000004</v>
      </c>
      <c r="Q59">
        <v>3.8191700000000002E-3</v>
      </c>
      <c r="R59" t="s">
        <v>55</v>
      </c>
      <c r="S59">
        <v>183.86500000000001</v>
      </c>
      <c r="T59">
        <v>121.009</v>
      </c>
      <c r="U59" s="27">
        <v>116.27800000000001</v>
      </c>
      <c r="V59" s="27">
        <v>57.866799999999998</v>
      </c>
      <c r="W59" s="27">
        <v>31.479500000000002</v>
      </c>
      <c r="X59">
        <v>29.493400000000001</v>
      </c>
      <c r="Y59">
        <v>2.89149E-2</v>
      </c>
      <c r="Z59" t="s">
        <v>55</v>
      </c>
      <c r="AA59">
        <v>1351.33</v>
      </c>
      <c r="AB59">
        <v>1351.33</v>
      </c>
      <c r="AC59">
        <v>1351.33</v>
      </c>
      <c r="AD59">
        <v>469.10399999999998</v>
      </c>
      <c r="AE59">
        <v>469.10399999999998</v>
      </c>
      <c r="AF59">
        <v>469.10399999999998</v>
      </c>
      <c r="AG59">
        <v>0.24029700000000001</v>
      </c>
      <c r="AH59" t="s">
        <v>55</v>
      </c>
      <c r="AI59" t="s">
        <v>54</v>
      </c>
      <c r="AJ59">
        <v>1503.28</v>
      </c>
      <c r="AK59">
        <v>0.119881</v>
      </c>
    </row>
    <row r="60" spans="1:37" x14ac:dyDescent="0.25">
      <c r="A60" s="27">
        <v>1</v>
      </c>
      <c r="B60">
        <v>2027</v>
      </c>
      <c r="C60">
        <v>3</v>
      </c>
      <c r="D60">
        <v>1</v>
      </c>
      <c r="E60">
        <v>0.88731099999999996</v>
      </c>
      <c r="F60">
        <v>14067.9</v>
      </c>
      <c r="G60">
        <v>12774.2</v>
      </c>
      <c r="H60">
        <v>7473.08</v>
      </c>
      <c r="I60">
        <v>0.36886099999999999</v>
      </c>
      <c r="J60">
        <v>4097.25</v>
      </c>
      <c r="K60">
        <v>36.255499999999998</v>
      </c>
      <c r="L60">
        <v>31.708200000000001</v>
      </c>
      <c r="M60">
        <v>27.160900000000002</v>
      </c>
      <c r="N60">
        <v>14.741899999999999</v>
      </c>
      <c r="O60">
        <v>11.0444</v>
      </c>
      <c r="P60">
        <v>7.3468099999999996</v>
      </c>
      <c r="Q60">
        <v>3.8487600000000001E-3</v>
      </c>
      <c r="R60" t="s">
        <v>55</v>
      </c>
      <c r="S60">
        <v>188.655</v>
      </c>
      <c r="T60">
        <v>124.3</v>
      </c>
      <c r="U60" s="27">
        <v>119.456</v>
      </c>
      <c r="V60" s="27">
        <v>59.037599999999998</v>
      </c>
      <c r="W60" s="27">
        <v>32.148600000000002</v>
      </c>
      <c r="X60">
        <v>30.124700000000001</v>
      </c>
      <c r="Y60">
        <v>2.9138899999999999E-2</v>
      </c>
      <c r="Z60" t="s">
        <v>55</v>
      </c>
      <c r="AA60">
        <v>1377.04</v>
      </c>
      <c r="AB60">
        <v>1377.04</v>
      </c>
      <c r="AC60">
        <v>1377.04</v>
      </c>
      <c r="AD60">
        <v>477.48399999999998</v>
      </c>
      <c r="AE60">
        <v>477.48399999999998</v>
      </c>
      <c r="AF60">
        <v>477.48399999999998</v>
      </c>
      <c r="AG60">
        <v>0.24215900000000001</v>
      </c>
      <c r="AH60" t="s">
        <v>55</v>
      </c>
      <c r="AI60" t="s">
        <v>54</v>
      </c>
      <c r="AJ60">
        <v>1533.05</v>
      </c>
      <c r="AK60">
        <v>0.12001100000000001</v>
      </c>
    </row>
    <row r="61" spans="1:37" x14ac:dyDescent="0.25">
      <c r="A61" s="27">
        <v>1</v>
      </c>
      <c r="B61">
        <v>2028</v>
      </c>
      <c r="C61">
        <v>3</v>
      </c>
      <c r="D61">
        <v>1</v>
      </c>
      <c r="E61">
        <v>0.89316600000000002</v>
      </c>
      <c r="F61">
        <v>14278.9</v>
      </c>
      <c r="G61">
        <v>12977.8</v>
      </c>
      <c r="H61">
        <v>7608.08</v>
      </c>
      <c r="I61">
        <v>0.37552400000000002</v>
      </c>
      <c r="J61">
        <v>4115.18</v>
      </c>
      <c r="K61">
        <v>36.982399999999998</v>
      </c>
      <c r="L61">
        <v>32.358899999999998</v>
      </c>
      <c r="M61">
        <v>27.735299999999999</v>
      </c>
      <c r="N61">
        <v>14.9716</v>
      </c>
      <c r="O61">
        <v>11.2232</v>
      </c>
      <c r="P61">
        <v>7.4748900000000003</v>
      </c>
      <c r="Q61">
        <v>3.8741600000000002E-3</v>
      </c>
      <c r="R61" t="s">
        <v>55</v>
      </c>
      <c r="S61">
        <v>192.226</v>
      </c>
      <c r="T61">
        <v>126.729</v>
      </c>
      <c r="U61" s="27">
        <v>121.79900000000001</v>
      </c>
      <c r="V61" s="27">
        <v>59.986699999999999</v>
      </c>
      <c r="W61" s="27">
        <v>32.687899999999999</v>
      </c>
      <c r="X61">
        <v>30.633199999999999</v>
      </c>
      <c r="Y61">
        <v>2.9331200000000002E-2</v>
      </c>
      <c r="Z61" t="s">
        <v>55</v>
      </c>
      <c r="AA61">
        <v>1399.06</v>
      </c>
      <c r="AB61">
        <v>1399.06</v>
      </c>
      <c r="AC61">
        <v>1399.06</v>
      </c>
      <c r="AD61">
        <v>484.803</v>
      </c>
      <c r="AE61">
        <v>484.803</v>
      </c>
      <c r="AF61">
        <v>484.803</v>
      </c>
      <c r="AG61">
        <v>0.243757</v>
      </c>
      <c r="AH61" t="s">
        <v>55</v>
      </c>
      <c r="AI61" t="s">
        <v>54</v>
      </c>
      <c r="AJ61">
        <v>1558.15</v>
      </c>
      <c r="AK61">
        <v>0.120063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workbookViewId="0">
      <selection activeCell="D18" sqref="D18"/>
    </sheetView>
  </sheetViews>
  <sheetFormatPr defaultColWidth="10" defaultRowHeight="15" x14ac:dyDescent="0.25"/>
  <cols>
    <col min="2" max="3" width="10.140625" bestFit="1" customWidth="1"/>
    <col min="4" max="5" width="10.5703125" bestFit="1" customWidth="1"/>
    <col min="9" max="10" width="10.140625" bestFit="1" customWidth="1"/>
    <col min="11" max="11" width="10.5703125" bestFit="1" customWidth="1"/>
    <col min="12" max="12" width="10.140625" bestFit="1" customWidth="1"/>
    <col min="16" max="17" width="10.140625" bestFit="1" customWidth="1"/>
    <col min="18" max="18" width="10.5703125" bestFit="1" customWidth="1"/>
    <col min="19" max="19" width="10.140625" bestFit="1" customWidth="1"/>
  </cols>
  <sheetData>
    <row r="1" spans="1:22" x14ac:dyDescent="0.25">
      <c r="A1" t="s">
        <v>82</v>
      </c>
    </row>
    <row r="2" spans="1:22" s="20" customFormat="1" x14ac:dyDescent="0.25">
      <c r="A2" t="s">
        <v>64</v>
      </c>
      <c r="B2"/>
      <c r="C2"/>
      <c r="D2"/>
      <c r="E2"/>
      <c r="F2"/>
      <c r="G2"/>
      <c r="H2"/>
      <c r="I2"/>
      <c r="J2"/>
      <c r="K2"/>
      <c r="L2"/>
      <c r="M2"/>
      <c r="N2"/>
    </row>
    <row r="3" spans="1:22" s="20" customFormat="1" ht="15.75" thickBot="1" x14ac:dyDescent="0.3">
      <c r="A3" t="s">
        <v>15</v>
      </c>
      <c r="B3">
        <v>0.95599999999999996</v>
      </c>
      <c r="C3"/>
      <c r="D3"/>
      <c r="E3"/>
      <c r="F3"/>
      <c r="G3"/>
      <c r="H3" t="s">
        <v>16</v>
      </c>
      <c r="I3">
        <v>0.95599999999999996</v>
      </c>
      <c r="J3"/>
      <c r="K3"/>
      <c r="L3"/>
      <c r="M3"/>
      <c r="N3"/>
      <c r="O3" t="s">
        <v>16</v>
      </c>
      <c r="P3">
        <v>0.91300000000000003</v>
      </c>
      <c r="Q3"/>
      <c r="R3"/>
      <c r="S3"/>
      <c r="T3"/>
    </row>
    <row r="4" spans="1:22" s="20" customFormat="1" ht="45.75" thickBot="1" x14ac:dyDescent="0.3">
      <c r="A4" s="1" t="s">
        <v>9</v>
      </c>
      <c r="B4" s="1" t="s">
        <v>10</v>
      </c>
      <c r="C4" s="1" t="s">
        <v>17</v>
      </c>
      <c r="D4" s="1" t="s">
        <v>12</v>
      </c>
      <c r="E4" s="1" t="s">
        <v>13</v>
      </c>
      <c r="F4" s="1" t="s">
        <v>14</v>
      </c>
      <c r="G4"/>
      <c r="H4" s="1" t="s">
        <v>9</v>
      </c>
      <c r="I4" s="1" t="s">
        <v>10</v>
      </c>
      <c r="J4" s="1" t="s">
        <v>17</v>
      </c>
      <c r="K4" s="1" t="s">
        <v>12</v>
      </c>
      <c r="L4" s="1" t="s">
        <v>13</v>
      </c>
      <c r="M4" s="1" t="s">
        <v>14</v>
      </c>
      <c r="N4"/>
      <c r="O4" s="1" t="s">
        <v>9</v>
      </c>
      <c r="P4" s="1" t="s">
        <v>10</v>
      </c>
      <c r="Q4" s="1" t="s">
        <v>17</v>
      </c>
      <c r="R4" s="1" t="s">
        <v>12</v>
      </c>
      <c r="S4" s="1" t="s">
        <v>13</v>
      </c>
      <c r="T4" s="1" t="s">
        <v>14</v>
      </c>
      <c r="U4" s="66" t="s">
        <v>110</v>
      </c>
      <c r="V4" s="66" t="s">
        <v>111</v>
      </c>
    </row>
    <row r="5" spans="1:22" s="20" customFormat="1" x14ac:dyDescent="0.25">
      <c r="A5" s="2">
        <v>2017</v>
      </c>
      <c r="B5" s="5">
        <v>2162</v>
      </c>
      <c r="C5" s="4">
        <v>1000.3</v>
      </c>
      <c r="D5" s="5">
        <v>34063.800000000003</v>
      </c>
      <c r="E5" s="5">
        <v>21975.7</v>
      </c>
      <c r="F5" s="3">
        <v>0.57870200000000005</v>
      </c>
      <c r="G5"/>
      <c r="H5" s="2">
        <v>2017</v>
      </c>
      <c r="I5" s="4">
        <v>2889</v>
      </c>
      <c r="J5" s="4">
        <v>750</v>
      </c>
      <c r="K5" s="4">
        <v>11229.9</v>
      </c>
      <c r="L5" s="4">
        <v>6508.8</v>
      </c>
      <c r="M5" s="3">
        <v>0.32126500000000002</v>
      </c>
      <c r="N5"/>
      <c r="O5" s="2">
        <v>2017</v>
      </c>
      <c r="P5" s="4">
        <v>2889</v>
      </c>
      <c r="Q5" s="4">
        <v>750</v>
      </c>
      <c r="R5" s="4">
        <v>11229.9</v>
      </c>
      <c r="S5" s="4">
        <v>6508.8</v>
      </c>
      <c r="T5" s="3">
        <v>0.32126500000000002</v>
      </c>
      <c r="U5" s="67">
        <v>0.4</v>
      </c>
      <c r="V5" s="68">
        <v>0.25</v>
      </c>
    </row>
    <row r="6" spans="1:22" s="20" customFormat="1" x14ac:dyDescent="0.25">
      <c r="A6" s="2">
        <v>2018</v>
      </c>
      <c r="B6" s="5">
        <v>2043</v>
      </c>
      <c r="C6" s="4">
        <v>997.89599999999996</v>
      </c>
      <c r="D6" s="5">
        <v>35946.1</v>
      </c>
      <c r="E6" s="5">
        <v>22593.1</v>
      </c>
      <c r="F6" s="3">
        <v>0.59496199999999999</v>
      </c>
      <c r="G6"/>
      <c r="H6" s="2">
        <v>2018</v>
      </c>
      <c r="I6" s="4">
        <v>2640</v>
      </c>
      <c r="J6" s="4">
        <v>750</v>
      </c>
      <c r="K6" s="4">
        <v>11358.5</v>
      </c>
      <c r="L6" s="4">
        <v>6879.72</v>
      </c>
      <c r="M6" s="3">
        <v>0.33957300000000001</v>
      </c>
      <c r="N6"/>
      <c r="O6" s="2">
        <v>2018</v>
      </c>
      <c r="P6" s="4">
        <v>2640</v>
      </c>
      <c r="Q6" s="4">
        <v>750</v>
      </c>
      <c r="R6" s="4">
        <v>11358.5</v>
      </c>
      <c r="S6" s="4">
        <v>6879.72</v>
      </c>
      <c r="T6" s="3">
        <v>0.33957300000000001</v>
      </c>
      <c r="U6" s="69">
        <v>0.4</v>
      </c>
      <c r="V6" s="69">
        <v>0.25</v>
      </c>
    </row>
    <row r="7" spans="1:22" s="20" customFormat="1" x14ac:dyDescent="0.25">
      <c r="A7" s="2">
        <v>2019</v>
      </c>
      <c r="B7" s="28">
        <v>4800.38</v>
      </c>
      <c r="C7" s="4">
        <v>4589.21</v>
      </c>
      <c r="D7" s="5">
        <v>37091</v>
      </c>
      <c r="E7" s="5">
        <v>23455.599999999999</v>
      </c>
      <c r="F7" s="3">
        <v>0.61767399999999995</v>
      </c>
      <c r="G7"/>
      <c r="H7" s="2">
        <v>2019</v>
      </c>
      <c r="I7" s="4">
        <v>1452.29</v>
      </c>
      <c r="J7" s="4">
        <v>1320.34</v>
      </c>
      <c r="K7" s="4">
        <v>11028.3</v>
      </c>
      <c r="L7" s="4">
        <v>6918.48</v>
      </c>
      <c r="M7" s="3">
        <v>0.34148600000000001</v>
      </c>
      <c r="N7"/>
      <c r="O7" s="2">
        <v>2019</v>
      </c>
      <c r="P7" s="4">
        <v>1452.29</v>
      </c>
      <c r="Q7" s="4">
        <v>1265.4100000000001</v>
      </c>
      <c r="R7" s="4">
        <v>11028.3</v>
      </c>
      <c r="S7" s="4">
        <v>6918.48</v>
      </c>
      <c r="T7" s="3">
        <v>0.34148600000000001</v>
      </c>
      <c r="U7" s="69">
        <v>0.4</v>
      </c>
      <c r="V7" s="69">
        <v>0.25</v>
      </c>
    </row>
    <row r="8" spans="1:22" s="20" customFormat="1" x14ac:dyDescent="0.25">
      <c r="A8" s="2">
        <v>2020</v>
      </c>
      <c r="B8" s="28">
        <v>4503.5200000000004</v>
      </c>
      <c r="C8" s="4">
        <v>4305.47</v>
      </c>
      <c r="D8" s="5">
        <v>34839</v>
      </c>
      <c r="E8" s="5">
        <v>22123.7</v>
      </c>
      <c r="F8" s="3">
        <v>0.58260000000000001</v>
      </c>
      <c r="G8"/>
      <c r="H8" s="2">
        <v>2020</v>
      </c>
      <c r="I8" s="4">
        <v>1241.57</v>
      </c>
      <c r="J8" s="4">
        <v>1103.75</v>
      </c>
      <c r="K8" s="4">
        <v>10855.1</v>
      </c>
      <c r="L8" s="4">
        <v>6559.99</v>
      </c>
      <c r="M8" s="3">
        <v>0.32379200000000002</v>
      </c>
      <c r="N8"/>
      <c r="O8" s="2">
        <v>2020</v>
      </c>
      <c r="P8" s="4">
        <v>1249.3</v>
      </c>
      <c r="Q8" s="4">
        <v>1066.1500000000001</v>
      </c>
      <c r="R8" s="4">
        <v>10910.9</v>
      </c>
      <c r="S8" s="4">
        <v>6593.53</v>
      </c>
      <c r="T8" s="3">
        <v>0.32544699999999999</v>
      </c>
      <c r="U8" s="69">
        <v>0.4</v>
      </c>
      <c r="V8" s="69">
        <v>0.25</v>
      </c>
    </row>
    <row r="9" spans="1:22" s="20" customFormat="1" x14ac:dyDescent="0.25">
      <c r="A9" s="2">
        <v>2021</v>
      </c>
      <c r="B9" s="28">
        <v>4259.21</v>
      </c>
      <c r="C9" s="4">
        <v>4071.85</v>
      </c>
      <c r="D9" s="5">
        <v>32975.1</v>
      </c>
      <c r="E9" s="5">
        <v>20863.8</v>
      </c>
      <c r="F9" s="3">
        <v>0.54942199999999997</v>
      </c>
      <c r="G9"/>
      <c r="H9" s="2">
        <v>2021</v>
      </c>
      <c r="I9" s="4">
        <v>1303.9000000000001</v>
      </c>
      <c r="J9" s="4">
        <v>1160.97</v>
      </c>
      <c r="K9" s="4">
        <v>11171.5</v>
      </c>
      <c r="L9" s="4">
        <v>6585.85</v>
      </c>
      <c r="M9" s="3">
        <v>0.32506800000000002</v>
      </c>
      <c r="N9"/>
      <c r="O9" s="2">
        <v>2021</v>
      </c>
      <c r="P9" s="4">
        <v>1314.76</v>
      </c>
      <c r="Q9" s="4">
        <v>1125.25</v>
      </c>
      <c r="R9" s="4">
        <v>11261.3</v>
      </c>
      <c r="S9" s="4">
        <v>6641.28</v>
      </c>
      <c r="T9" s="3">
        <v>0.32780399999999998</v>
      </c>
      <c r="U9" s="69">
        <v>0.4</v>
      </c>
      <c r="V9" s="69">
        <v>0.25</v>
      </c>
    </row>
    <row r="10" spans="1:22" s="20" customFormat="1" x14ac:dyDescent="0.25">
      <c r="A10" s="2">
        <v>2022</v>
      </c>
      <c r="B10" s="28">
        <v>4082.12</v>
      </c>
      <c r="C10" s="4">
        <v>3902.52</v>
      </c>
      <c r="D10" s="5">
        <v>31516.799999999999</v>
      </c>
      <c r="E10" s="5">
        <v>19796.900000000001</v>
      </c>
      <c r="F10" s="3">
        <v>0.52132800000000001</v>
      </c>
      <c r="G10"/>
      <c r="H10" s="2">
        <v>2022</v>
      </c>
      <c r="I10" s="4">
        <v>1455.48</v>
      </c>
      <c r="J10" s="4">
        <v>1314.5</v>
      </c>
      <c r="K10" s="4">
        <v>11642.2</v>
      </c>
      <c r="L10" s="4">
        <v>6809.65</v>
      </c>
      <c r="M10" s="3">
        <v>0.336115</v>
      </c>
      <c r="N10"/>
      <c r="O10" s="2">
        <v>2022</v>
      </c>
      <c r="P10" s="4">
        <v>1469.22</v>
      </c>
      <c r="Q10" s="4">
        <v>1276.8499999999999</v>
      </c>
      <c r="R10" s="4">
        <v>11759.9</v>
      </c>
      <c r="S10" s="4">
        <v>6884.05</v>
      </c>
      <c r="T10" s="3">
        <v>0.33978700000000001</v>
      </c>
      <c r="U10" s="69">
        <v>0.4</v>
      </c>
      <c r="V10" s="69">
        <v>0.25</v>
      </c>
    </row>
    <row r="11" spans="1:22" s="20" customFormat="1" x14ac:dyDescent="0.25">
      <c r="A11" s="2">
        <v>2023</v>
      </c>
      <c r="B11" s="28">
        <v>3958.3</v>
      </c>
      <c r="C11" s="4">
        <v>3784.17</v>
      </c>
      <c r="D11" s="5">
        <v>30363.9</v>
      </c>
      <c r="E11" s="5">
        <v>18935.400000000001</v>
      </c>
      <c r="F11" s="3">
        <v>0.49864199999999997</v>
      </c>
      <c r="G11"/>
      <c r="H11" s="2">
        <v>2023</v>
      </c>
      <c r="I11" s="4">
        <v>1573.35</v>
      </c>
      <c r="J11" s="4">
        <v>1439.54</v>
      </c>
      <c r="K11" s="4">
        <v>12035.6</v>
      </c>
      <c r="L11" s="4">
        <v>7038.41</v>
      </c>
      <c r="M11" s="3">
        <v>0.34740599999999999</v>
      </c>
      <c r="N11"/>
      <c r="O11" s="2">
        <v>2023</v>
      </c>
      <c r="P11" s="4">
        <v>1590.48</v>
      </c>
      <c r="Q11" s="4">
        <v>1401.5</v>
      </c>
      <c r="R11" s="4">
        <v>12182.8</v>
      </c>
      <c r="S11" s="4">
        <v>7132.31</v>
      </c>
      <c r="T11" s="3">
        <v>0.35204099999999999</v>
      </c>
      <c r="U11" s="69">
        <v>0.4</v>
      </c>
      <c r="V11" s="69">
        <v>0.25</v>
      </c>
    </row>
    <row r="12" spans="1:22" s="20" customFormat="1" x14ac:dyDescent="0.25">
      <c r="A12" s="2">
        <v>2024</v>
      </c>
      <c r="B12" s="28">
        <v>3867.71</v>
      </c>
      <c r="C12" s="4">
        <v>3697.6</v>
      </c>
      <c r="D12" s="5">
        <v>29437</v>
      </c>
      <c r="E12" s="5">
        <v>18238.5</v>
      </c>
      <c r="F12" s="3">
        <v>0.48028900000000002</v>
      </c>
      <c r="G12"/>
      <c r="H12" s="2">
        <v>2024</v>
      </c>
      <c r="I12" s="4">
        <v>1640.24</v>
      </c>
      <c r="J12" s="4">
        <v>1514.65</v>
      </c>
      <c r="K12" s="4">
        <v>12325.4</v>
      </c>
      <c r="L12" s="4">
        <v>7216.85</v>
      </c>
      <c r="M12" s="3">
        <v>0.356213</v>
      </c>
      <c r="N12"/>
      <c r="O12" s="2">
        <v>2024</v>
      </c>
      <c r="P12" s="4">
        <v>1660.68</v>
      </c>
      <c r="Q12" s="4">
        <v>1477.98</v>
      </c>
      <c r="R12" s="4">
        <v>12502.3</v>
      </c>
      <c r="S12" s="4">
        <v>7330.43</v>
      </c>
      <c r="T12" s="3">
        <v>0.36181999999999997</v>
      </c>
      <c r="U12" s="69">
        <v>0.4</v>
      </c>
      <c r="V12" s="69">
        <v>0.25</v>
      </c>
    </row>
    <row r="13" spans="1:22" s="20" customFormat="1" x14ac:dyDescent="0.25">
      <c r="A13" s="2">
        <v>2025</v>
      </c>
      <c r="B13" s="28">
        <v>3796.84</v>
      </c>
      <c r="C13" s="4">
        <v>3629.89</v>
      </c>
      <c r="D13" s="5">
        <v>28677.200000000001</v>
      </c>
      <c r="E13" s="5">
        <v>17664.5</v>
      </c>
      <c r="F13" s="3">
        <v>0.46517199999999997</v>
      </c>
      <c r="G13"/>
      <c r="H13" s="2">
        <v>2025</v>
      </c>
      <c r="I13" s="4">
        <v>1675.4</v>
      </c>
      <c r="J13" s="4">
        <v>1557.23</v>
      </c>
      <c r="K13" s="4">
        <v>12544.1</v>
      </c>
      <c r="L13" s="4">
        <v>7351.3</v>
      </c>
      <c r="M13" s="3">
        <v>0.36285000000000001</v>
      </c>
      <c r="N13"/>
      <c r="O13" s="2">
        <v>2025</v>
      </c>
      <c r="P13" s="4">
        <v>1698.55</v>
      </c>
      <c r="Q13" s="4">
        <v>1522.51</v>
      </c>
      <c r="R13" s="4">
        <v>12748.6</v>
      </c>
      <c r="S13" s="4">
        <v>7483.52</v>
      </c>
      <c r="T13" s="3">
        <v>0.36937599999999998</v>
      </c>
      <c r="U13" s="69">
        <v>0.4</v>
      </c>
      <c r="V13" s="69">
        <v>0.25</v>
      </c>
    </row>
    <row r="14" spans="1:22" s="20" customFormat="1" x14ac:dyDescent="0.25">
      <c r="A14" s="2">
        <v>2026</v>
      </c>
      <c r="B14" s="28">
        <v>3738.47</v>
      </c>
      <c r="C14" s="4">
        <v>3574.12</v>
      </c>
      <c r="D14" s="5">
        <v>28044</v>
      </c>
      <c r="E14" s="5">
        <v>17184</v>
      </c>
      <c r="F14" s="3">
        <v>0.45251999999999998</v>
      </c>
      <c r="G14"/>
      <c r="H14" s="2">
        <v>2026</v>
      </c>
      <c r="I14" s="4">
        <v>1696.64</v>
      </c>
      <c r="J14" s="4">
        <v>1585.06</v>
      </c>
      <c r="K14" s="4">
        <v>12722.9</v>
      </c>
      <c r="L14" s="4">
        <v>7461.42</v>
      </c>
      <c r="M14" s="3">
        <v>0.36828499999999997</v>
      </c>
      <c r="N14"/>
      <c r="O14" s="2">
        <v>2026</v>
      </c>
      <c r="P14" s="4">
        <v>1721.81</v>
      </c>
      <c r="Q14" s="4">
        <v>1552.1</v>
      </c>
      <c r="R14" s="4">
        <v>12951.9</v>
      </c>
      <c r="S14" s="4">
        <v>7610.48</v>
      </c>
      <c r="T14" s="3">
        <v>0.375643</v>
      </c>
      <c r="U14" s="69">
        <v>0.4</v>
      </c>
      <c r="V14" s="69">
        <v>0.25</v>
      </c>
    </row>
    <row r="15" spans="1:22" s="20" customFormat="1" x14ac:dyDescent="0.25">
      <c r="A15" s="2">
        <v>2027</v>
      </c>
      <c r="B15" s="28">
        <v>3688.96</v>
      </c>
      <c r="C15" s="4">
        <v>3526.81</v>
      </c>
      <c r="D15" s="5">
        <v>27511.3</v>
      </c>
      <c r="E15" s="5">
        <v>16778.8</v>
      </c>
      <c r="F15" s="3">
        <v>0.44184899999999999</v>
      </c>
      <c r="G15"/>
      <c r="H15" s="2">
        <v>2027</v>
      </c>
      <c r="I15" s="4">
        <v>1712.07</v>
      </c>
      <c r="J15" s="4">
        <v>1606.41</v>
      </c>
      <c r="K15" s="4">
        <v>12875.5</v>
      </c>
      <c r="L15" s="4">
        <v>7557.37</v>
      </c>
      <c r="M15" s="3">
        <v>0.37302099999999999</v>
      </c>
      <c r="N15"/>
      <c r="O15" s="2">
        <v>2027</v>
      </c>
      <c r="P15" s="4">
        <v>1738.76</v>
      </c>
      <c r="Q15" s="4">
        <v>1574.87</v>
      </c>
      <c r="R15" s="4">
        <v>13125.8</v>
      </c>
      <c r="S15" s="4">
        <v>7721.36</v>
      </c>
      <c r="T15" s="3">
        <v>0.38111499999999998</v>
      </c>
      <c r="U15" s="69">
        <v>0.4</v>
      </c>
      <c r="V15" s="69">
        <v>0.25</v>
      </c>
    </row>
    <row r="16" spans="1:22" s="20" customFormat="1" x14ac:dyDescent="0.25">
      <c r="A16" s="2">
        <v>2028</v>
      </c>
      <c r="B16" s="28">
        <v>3646.41</v>
      </c>
      <c r="C16" s="4">
        <v>3486.15</v>
      </c>
      <c r="D16" s="5">
        <v>27061.599999999999</v>
      </c>
      <c r="E16" s="5">
        <v>16436.599999999999</v>
      </c>
      <c r="F16" s="3">
        <v>0.432838</v>
      </c>
      <c r="G16"/>
      <c r="H16" s="2">
        <v>2028</v>
      </c>
      <c r="I16" s="4">
        <v>1724.2</v>
      </c>
      <c r="J16" s="4">
        <v>1623.89</v>
      </c>
      <c r="K16" s="4">
        <v>13007.5</v>
      </c>
      <c r="L16" s="4">
        <v>7643.1</v>
      </c>
      <c r="M16" s="3">
        <v>0.377253</v>
      </c>
      <c r="N16"/>
      <c r="O16" s="2">
        <v>2028</v>
      </c>
      <c r="P16" s="4">
        <v>1752.14</v>
      </c>
      <c r="Q16" s="4">
        <v>1593.56</v>
      </c>
      <c r="R16" s="4">
        <v>13276.5</v>
      </c>
      <c r="S16" s="4">
        <v>7820.28</v>
      </c>
      <c r="T16" s="3">
        <v>0.38599800000000001</v>
      </c>
      <c r="U16" s="69">
        <v>0.4</v>
      </c>
      <c r="V16" s="69">
        <v>0.25</v>
      </c>
    </row>
    <row r="17" spans="1:45" x14ac:dyDescent="0.25">
      <c r="A17" s="27"/>
      <c r="B17" s="27"/>
      <c r="C17" s="27"/>
      <c r="D17" s="27"/>
      <c r="E17" s="27"/>
      <c r="F17" s="27"/>
      <c r="G17" s="27"/>
      <c r="H17" s="27"/>
      <c r="I17" s="27"/>
      <c r="J17" s="27"/>
    </row>
    <row r="18" spans="1:45" x14ac:dyDescent="0.25">
      <c r="A18" s="27"/>
      <c r="B18" s="27"/>
      <c r="C18" s="27"/>
      <c r="D18" s="27"/>
      <c r="E18" s="27"/>
      <c r="F18" s="27"/>
      <c r="G18" s="27"/>
      <c r="H18" s="27"/>
      <c r="I18" s="27"/>
      <c r="J18" s="27"/>
    </row>
    <row r="19" spans="1:45" x14ac:dyDescent="0.25">
      <c r="A19" s="27"/>
      <c r="B19" s="27"/>
      <c r="C19" s="27"/>
      <c r="D19" s="27"/>
      <c r="E19" s="27"/>
      <c r="F19" s="27"/>
      <c r="G19" s="27"/>
      <c r="H19" s="27"/>
      <c r="I19" s="27"/>
      <c r="J19" s="27"/>
    </row>
    <row r="20" spans="1:45" x14ac:dyDescent="0.25">
      <c r="A20" s="27" t="s">
        <v>15</v>
      </c>
      <c r="B20" s="27"/>
      <c r="C20" s="27"/>
      <c r="D20" s="27"/>
      <c r="E20" s="27"/>
      <c r="F20" s="27"/>
      <c r="G20" s="27"/>
      <c r="H20" s="27"/>
      <c r="I20" s="27"/>
      <c r="J20" s="27"/>
    </row>
    <row r="21" spans="1:45" x14ac:dyDescent="0.25">
      <c r="A21" s="27" t="s">
        <v>18</v>
      </c>
      <c r="B21" s="27" t="s">
        <v>19</v>
      </c>
      <c r="C21" s="27" t="s">
        <v>2</v>
      </c>
      <c r="D21" s="27" t="s">
        <v>21</v>
      </c>
      <c r="E21" s="27" t="s">
        <v>22</v>
      </c>
      <c r="F21" s="27" t="s">
        <v>23</v>
      </c>
      <c r="G21" s="27" t="s">
        <v>24</v>
      </c>
      <c r="H21" s="27" t="s">
        <v>25</v>
      </c>
      <c r="I21" s="27" t="s">
        <v>26</v>
      </c>
      <c r="J21" s="27" t="s">
        <v>27</v>
      </c>
      <c r="K21" t="s">
        <v>28</v>
      </c>
      <c r="L21" t="s">
        <v>29</v>
      </c>
      <c r="M21" t="s">
        <v>30</v>
      </c>
      <c r="N21" t="s">
        <v>31</v>
      </c>
      <c r="O21" t="s">
        <v>32</v>
      </c>
      <c r="P21" t="s">
        <v>33</v>
      </c>
      <c r="Q21" t="s">
        <v>34</v>
      </c>
      <c r="R21" t="s">
        <v>35</v>
      </c>
      <c r="S21" t="s">
        <v>36</v>
      </c>
      <c r="T21" t="s">
        <v>37</v>
      </c>
      <c r="U21" t="s">
        <v>38</v>
      </c>
      <c r="V21" t="s">
        <v>39</v>
      </c>
      <c r="W21" t="s">
        <v>40</v>
      </c>
      <c r="X21" t="s">
        <v>41</v>
      </c>
      <c r="Y21" t="s">
        <v>42</v>
      </c>
      <c r="Z21" t="s">
        <v>35</v>
      </c>
      <c r="AA21" t="s">
        <v>43</v>
      </c>
      <c r="AB21" t="s">
        <v>44</v>
      </c>
      <c r="AC21" t="s">
        <v>45</v>
      </c>
      <c r="AD21" t="s">
        <v>46</v>
      </c>
      <c r="AE21" t="s">
        <v>47</v>
      </c>
      <c r="AF21" t="s">
        <v>48</v>
      </c>
      <c r="AG21" t="s">
        <v>49</v>
      </c>
      <c r="AH21" t="s">
        <v>35</v>
      </c>
      <c r="AI21" t="s">
        <v>56</v>
      </c>
      <c r="AJ21" t="s">
        <v>57</v>
      </c>
      <c r="AK21" t="s">
        <v>58</v>
      </c>
      <c r="AL21" t="s">
        <v>59</v>
      </c>
      <c r="AM21" t="s">
        <v>60</v>
      </c>
      <c r="AN21" t="s">
        <v>61</v>
      </c>
      <c r="AO21" t="s">
        <v>62</v>
      </c>
      <c r="AP21" t="s">
        <v>35</v>
      </c>
      <c r="AQ21" t="s">
        <v>50</v>
      </c>
      <c r="AR21" t="s">
        <v>51</v>
      </c>
      <c r="AS21" t="s">
        <v>52</v>
      </c>
    </row>
    <row r="22" spans="1:45" x14ac:dyDescent="0.25">
      <c r="A22" s="27">
        <v>2017</v>
      </c>
      <c r="B22" t="s">
        <v>68</v>
      </c>
      <c r="C22" s="27">
        <v>4436.6400000000003</v>
      </c>
      <c r="D22" s="27">
        <v>0</v>
      </c>
      <c r="E22" s="27">
        <v>0.95289999999999997</v>
      </c>
      <c r="F22" s="27">
        <v>37109.599999999999</v>
      </c>
      <c r="G22" s="27">
        <v>34063.800000000003</v>
      </c>
      <c r="H22" s="27">
        <v>21975.7</v>
      </c>
      <c r="I22" s="27">
        <v>0.57870200000000005</v>
      </c>
      <c r="J22" s="27">
        <v>8036.82</v>
      </c>
      <c r="K22">
        <v>393.952</v>
      </c>
      <c r="L22">
        <v>371.702</v>
      </c>
      <c r="M22">
        <v>349.45299999999997</v>
      </c>
      <c r="N22">
        <v>138.024</v>
      </c>
      <c r="O22">
        <v>112.89</v>
      </c>
      <c r="P22">
        <v>87.754900000000006</v>
      </c>
      <c r="Q22">
        <v>1.36705E-2</v>
      </c>
      <c r="R22" t="s">
        <v>53</v>
      </c>
      <c r="S22">
        <v>286.46499999999997</v>
      </c>
      <c r="T22">
        <v>180.78</v>
      </c>
      <c r="U22">
        <v>172.82499999999999</v>
      </c>
      <c r="V22">
        <v>94.742800000000003</v>
      </c>
      <c r="W22">
        <v>46.9054</v>
      </c>
      <c r="X22">
        <v>43.304699999999997</v>
      </c>
      <c r="Y22">
        <v>1.29555E-2</v>
      </c>
      <c r="Z22" t="s">
        <v>53</v>
      </c>
      <c r="AA22">
        <v>126.20699999999999</v>
      </c>
      <c r="AB22">
        <v>126.20699999999999</v>
      </c>
      <c r="AC22">
        <v>126.20699999999999</v>
      </c>
      <c r="AD22">
        <v>35.505899999999997</v>
      </c>
      <c r="AE22">
        <v>35.505899999999997</v>
      </c>
      <c r="AF22">
        <v>35.505899999999997</v>
      </c>
      <c r="AG22">
        <v>6.7710000000000001E-3</v>
      </c>
      <c r="AH22" t="s">
        <v>53</v>
      </c>
      <c r="AI22">
        <v>321.61</v>
      </c>
      <c r="AJ22">
        <v>321.61</v>
      </c>
      <c r="AK22">
        <v>321.61</v>
      </c>
      <c r="AL22">
        <v>102.333</v>
      </c>
      <c r="AM22">
        <v>102.333</v>
      </c>
      <c r="AN22">
        <v>102.333</v>
      </c>
      <c r="AO22">
        <v>1.8962099999999999E-2</v>
      </c>
      <c r="AP22" t="s">
        <v>53</v>
      </c>
      <c r="AQ22" t="s">
        <v>54</v>
      </c>
      <c r="AR22">
        <v>1000.3</v>
      </c>
      <c r="AS22">
        <v>2.9365499999999999E-2</v>
      </c>
    </row>
    <row r="23" spans="1:45" x14ac:dyDescent="0.25">
      <c r="A23" s="27">
        <v>2018</v>
      </c>
      <c r="B23" t="s">
        <v>69</v>
      </c>
      <c r="C23" s="27">
        <v>4582.3599999999997</v>
      </c>
      <c r="D23" s="27">
        <v>0</v>
      </c>
      <c r="E23" s="27">
        <v>0.95289999999999997</v>
      </c>
      <c r="F23" s="27">
        <v>38364.9</v>
      </c>
      <c r="G23" s="27">
        <v>35946.1</v>
      </c>
      <c r="H23" s="27">
        <v>22593.1</v>
      </c>
      <c r="I23" s="27">
        <v>0.59496199999999999</v>
      </c>
      <c r="J23" s="27">
        <v>8074.72</v>
      </c>
      <c r="K23">
        <v>395.07100000000003</v>
      </c>
      <c r="L23">
        <v>371.702</v>
      </c>
      <c r="M23">
        <v>348.334</v>
      </c>
      <c r="N23">
        <v>139.28299999999999</v>
      </c>
      <c r="O23">
        <v>114.102</v>
      </c>
      <c r="P23">
        <v>88.921400000000006</v>
      </c>
      <c r="Q23">
        <v>1.31878E-2</v>
      </c>
      <c r="R23" t="s">
        <v>53</v>
      </c>
      <c r="S23">
        <v>289.61</v>
      </c>
      <c r="T23">
        <v>180.78</v>
      </c>
      <c r="U23">
        <v>172.589</v>
      </c>
      <c r="V23">
        <v>98.071799999999996</v>
      </c>
      <c r="W23">
        <v>47.920699999999997</v>
      </c>
      <c r="X23">
        <v>44.145800000000001</v>
      </c>
      <c r="Y23">
        <v>1.28025E-2</v>
      </c>
      <c r="Z23" t="s">
        <v>53</v>
      </c>
      <c r="AA23">
        <v>123.803</v>
      </c>
      <c r="AB23">
        <v>123.803</v>
      </c>
      <c r="AC23">
        <v>123.803</v>
      </c>
      <c r="AD23">
        <v>35.505899999999997</v>
      </c>
      <c r="AE23">
        <v>35.505899999999997</v>
      </c>
      <c r="AF23">
        <v>35.505899999999997</v>
      </c>
      <c r="AG23">
        <v>6.42883E-3</v>
      </c>
      <c r="AH23" t="s">
        <v>53</v>
      </c>
      <c r="AI23">
        <v>321.61</v>
      </c>
      <c r="AJ23">
        <v>321.61</v>
      </c>
      <c r="AK23">
        <v>321.61</v>
      </c>
      <c r="AL23">
        <v>103.447</v>
      </c>
      <c r="AM23">
        <v>103.447</v>
      </c>
      <c r="AN23">
        <v>103.447</v>
      </c>
      <c r="AO23">
        <v>1.8293500000000001E-2</v>
      </c>
      <c r="AP23" t="s">
        <v>53</v>
      </c>
      <c r="AQ23" t="s">
        <v>54</v>
      </c>
      <c r="AR23">
        <v>997.89599999999996</v>
      </c>
      <c r="AS23">
        <v>2.7760900000000002E-2</v>
      </c>
    </row>
    <row r="24" spans="1:45" x14ac:dyDescent="0.25">
      <c r="A24" s="27">
        <v>2019</v>
      </c>
      <c r="B24" t="s">
        <v>70</v>
      </c>
      <c r="C24" s="27">
        <v>4800.38</v>
      </c>
      <c r="D24" s="27">
        <v>0</v>
      </c>
      <c r="E24" s="27">
        <v>0.95289999999999997</v>
      </c>
      <c r="F24" s="27">
        <v>39636.300000000003</v>
      </c>
      <c r="G24" s="27">
        <v>37091</v>
      </c>
      <c r="H24" s="27">
        <v>23455.599999999999</v>
      </c>
      <c r="I24" s="27">
        <v>0.61767399999999995</v>
      </c>
      <c r="J24" s="27">
        <v>8124.87</v>
      </c>
      <c r="K24">
        <v>2390.4699999999998</v>
      </c>
      <c r="L24">
        <v>2255.5</v>
      </c>
      <c r="M24">
        <v>2120.5300000000002</v>
      </c>
      <c r="N24">
        <v>840.59</v>
      </c>
      <c r="O24">
        <v>693.76300000000003</v>
      </c>
      <c r="P24">
        <v>546.93600000000004</v>
      </c>
      <c r="Q24">
        <v>8.0624699999999994E-2</v>
      </c>
      <c r="R24" t="s">
        <v>55</v>
      </c>
      <c r="S24">
        <v>773</v>
      </c>
      <c r="T24">
        <v>484.53199999999998</v>
      </c>
      <c r="U24">
        <v>462.81900000000002</v>
      </c>
      <c r="V24">
        <v>263.07600000000002</v>
      </c>
      <c r="W24">
        <v>130.68899999999999</v>
      </c>
      <c r="X24">
        <v>120.724</v>
      </c>
      <c r="Y24">
        <v>3.4843300000000001E-2</v>
      </c>
      <c r="Z24" t="s">
        <v>55</v>
      </c>
      <c r="AA24">
        <v>970.45899999999995</v>
      </c>
      <c r="AB24">
        <v>970.45899999999995</v>
      </c>
      <c r="AC24">
        <v>970.45899999999995</v>
      </c>
      <c r="AD24">
        <v>281.09399999999999</v>
      </c>
      <c r="AE24">
        <v>281.09399999999999</v>
      </c>
      <c r="AF24">
        <v>281.09399999999999</v>
      </c>
      <c r="AG24">
        <v>5.0657899999999999E-2</v>
      </c>
      <c r="AH24" t="s">
        <v>55</v>
      </c>
      <c r="AI24">
        <v>878.71900000000005</v>
      </c>
      <c r="AJ24">
        <v>878.71900000000005</v>
      </c>
      <c r="AK24">
        <v>878.71900000000005</v>
      </c>
      <c r="AL24">
        <v>286.03199999999998</v>
      </c>
      <c r="AM24">
        <v>286.03199999999998</v>
      </c>
      <c r="AN24">
        <v>286.03199999999998</v>
      </c>
      <c r="AO24">
        <v>4.9647799999999999E-2</v>
      </c>
      <c r="AP24" t="s">
        <v>55</v>
      </c>
      <c r="AQ24" t="s">
        <v>54</v>
      </c>
      <c r="AR24">
        <v>4589.21</v>
      </c>
      <c r="AS24">
        <v>0.123728</v>
      </c>
    </row>
    <row r="25" spans="1:45" x14ac:dyDescent="0.25">
      <c r="A25" s="27">
        <v>2020</v>
      </c>
      <c r="B25" t="s">
        <v>71</v>
      </c>
      <c r="C25" s="27">
        <v>4503.5200000000004</v>
      </c>
      <c r="D25" s="27">
        <v>0</v>
      </c>
      <c r="E25" s="27">
        <v>0.95289999999999997</v>
      </c>
      <c r="F25" s="27">
        <v>37389.9</v>
      </c>
      <c r="G25" s="27">
        <v>34839</v>
      </c>
      <c r="H25" s="27">
        <v>22123.7</v>
      </c>
      <c r="I25" s="27">
        <v>0.58260000000000001</v>
      </c>
      <c r="J25" s="27">
        <v>8046.07</v>
      </c>
      <c r="K25">
        <v>2250.13</v>
      </c>
      <c r="L25">
        <v>2119.0300000000002</v>
      </c>
      <c r="M25">
        <v>1987.93</v>
      </c>
      <c r="N25">
        <v>801.53</v>
      </c>
      <c r="O25">
        <v>656.99099999999999</v>
      </c>
      <c r="P25">
        <v>512.452</v>
      </c>
      <c r="Q25">
        <v>8.0624699999999994E-2</v>
      </c>
      <c r="R25" t="s">
        <v>55</v>
      </c>
      <c r="S25">
        <v>724.12699999999995</v>
      </c>
      <c r="T25">
        <v>452.60500000000002</v>
      </c>
      <c r="U25">
        <v>432.16800000000001</v>
      </c>
      <c r="V25">
        <v>249.43700000000001</v>
      </c>
      <c r="W25">
        <v>122.738</v>
      </c>
      <c r="X25">
        <v>113.202</v>
      </c>
      <c r="Y25">
        <v>3.4843300000000001E-2</v>
      </c>
      <c r="Z25" t="s">
        <v>55</v>
      </c>
      <c r="AA25">
        <v>911.48099999999999</v>
      </c>
      <c r="AB25">
        <v>911.48099999999999</v>
      </c>
      <c r="AC25">
        <v>911.48099999999999</v>
      </c>
      <c r="AD25">
        <v>264.62299999999999</v>
      </c>
      <c r="AE25">
        <v>264.62299999999999</v>
      </c>
      <c r="AF25">
        <v>264.62299999999999</v>
      </c>
      <c r="AG25">
        <v>5.0657899999999999E-2</v>
      </c>
      <c r="AH25" t="s">
        <v>55</v>
      </c>
      <c r="AI25">
        <v>822.35299999999995</v>
      </c>
      <c r="AJ25">
        <v>822.35299999999995</v>
      </c>
      <c r="AK25">
        <v>822.35299999999995</v>
      </c>
      <c r="AL25">
        <v>267.11700000000002</v>
      </c>
      <c r="AM25">
        <v>267.11700000000002</v>
      </c>
      <c r="AN25">
        <v>267.11700000000002</v>
      </c>
      <c r="AO25">
        <v>4.9647799999999999E-2</v>
      </c>
      <c r="AP25" t="s">
        <v>55</v>
      </c>
      <c r="AQ25" t="s">
        <v>54</v>
      </c>
      <c r="AR25">
        <v>4305.47</v>
      </c>
      <c r="AS25">
        <v>0.123582</v>
      </c>
    </row>
    <row r="26" spans="1:45" x14ac:dyDescent="0.25">
      <c r="A26" s="27">
        <v>2021</v>
      </c>
      <c r="B26" t="s">
        <v>72</v>
      </c>
      <c r="C26" s="27">
        <v>4259.21</v>
      </c>
      <c r="D26" s="27">
        <v>0</v>
      </c>
      <c r="E26" s="27">
        <v>0.95289999999999997</v>
      </c>
      <c r="F26" s="27">
        <v>35531.300000000003</v>
      </c>
      <c r="G26" s="27">
        <v>32975.1</v>
      </c>
      <c r="H26" s="27">
        <v>20863.8</v>
      </c>
      <c r="I26" s="27">
        <v>0.54942199999999997</v>
      </c>
      <c r="J26" s="27">
        <v>7963.93</v>
      </c>
      <c r="K26">
        <v>2138.02</v>
      </c>
      <c r="L26">
        <v>2007.26</v>
      </c>
      <c r="M26">
        <v>1876.5</v>
      </c>
      <c r="N26">
        <v>776.40599999999995</v>
      </c>
      <c r="O26">
        <v>631.97500000000002</v>
      </c>
      <c r="P26">
        <v>487.54500000000002</v>
      </c>
      <c r="Q26">
        <v>8.0624699999999994E-2</v>
      </c>
      <c r="R26" t="s">
        <v>55</v>
      </c>
      <c r="S26">
        <v>686.93700000000001</v>
      </c>
      <c r="T26">
        <v>426.62799999999999</v>
      </c>
      <c r="U26">
        <v>407.03399999999999</v>
      </c>
      <c r="V26">
        <v>240.292</v>
      </c>
      <c r="W26">
        <v>116.419</v>
      </c>
      <c r="X26">
        <v>107.095</v>
      </c>
      <c r="Y26">
        <v>3.4843300000000001E-2</v>
      </c>
      <c r="Z26" t="s">
        <v>55</v>
      </c>
      <c r="AA26">
        <v>859.995</v>
      </c>
      <c r="AB26">
        <v>859.995</v>
      </c>
      <c r="AC26">
        <v>859.995</v>
      </c>
      <c r="AD26">
        <v>251.125</v>
      </c>
      <c r="AE26">
        <v>251.125</v>
      </c>
      <c r="AF26">
        <v>251.125</v>
      </c>
      <c r="AG26">
        <v>5.0657899999999999E-2</v>
      </c>
      <c r="AH26" t="s">
        <v>55</v>
      </c>
      <c r="AI26">
        <v>777.96900000000005</v>
      </c>
      <c r="AJ26">
        <v>777.96900000000005</v>
      </c>
      <c r="AK26">
        <v>777.96900000000005</v>
      </c>
      <c r="AL26">
        <v>254.31800000000001</v>
      </c>
      <c r="AM26">
        <v>254.31800000000001</v>
      </c>
      <c r="AN26">
        <v>254.31800000000001</v>
      </c>
      <c r="AO26">
        <v>4.9647799999999999E-2</v>
      </c>
      <c r="AP26" t="s">
        <v>55</v>
      </c>
      <c r="AQ26" t="s">
        <v>54</v>
      </c>
      <c r="AR26">
        <v>4071.85</v>
      </c>
      <c r="AS26">
        <v>0.123483</v>
      </c>
    </row>
    <row r="27" spans="1:45" x14ac:dyDescent="0.25">
      <c r="A27" s="27">
        <v>2022</v>
      </c>
      <c r="B27" t="s">
        <v>73</v>
      </c>
      <c r="C27" s="27">
        <v>4082.12</v>
      </c>
      <c r="D27" s="27">
        <v>0</v>
      </c>
      <c r="E27" s="27">
        <v>0.95289999999999997</v>
      </c>
      <c r="F27" s="27">
        <v>34047.9</v>
      </c>
      <c r="G27" s="27">
        <v>31516.799999999999</v>
      </c>
      <c r="H27" s="27">
        <v>19796.900000000001</v>
      </c>
      <c r="I27" s="27">
        <v>0.52132800000000001</v>
      </c>
      <c r="J27" s="27">
        <v>7887.74</v>
      </c>
      <c r="K27">
        <v>2053.83</v>
      </c>
      <c r="L27">
        <v>1923.34</v>
      </c>
      <c r="M27">
        <v>1792.86</v>
      </c>
      <c r="N27">
        <v>760.16300000000001</v>
      </c>
      <c r="O27">
        <v>616.27800000000002</v>
      </c>
      <c r="P27">
        <v>472.39400000000001</v>
      </c>
      <c r="Q27">
        <v>8.0624699999999994E-2</v>
      </c>
      <c r="R27" t="s">
        <v>55</v>
      </c>
      <c r="S27">
        <v>659.745</v>
      </c>
      <c r="T27">
        <v>407.452</v>
      </c>
      <c r="U27">
        <v>388.46300000000002</v>
      </c>
      <c r="V27">
        <v>234.333</v>
      </c>
      <c r="W27">
        <v>112.31</v>
      </c>
      <c r="X27">
        <v>103.126</v>
      </c>
      <c r="Y27">
        <v>3.4843300000000001E-2</v>
      </c>
      <c r="Z27" t="s">
        <v>55</v>
      </c>
      <c r="AA27">
        <v>822.67899999999997</v>
      </c>
      <c r="AB27">
        <v>822.67899999999997</v>
      </c>
      <c r="AC27">
        <v>822.67899999999997</v>
      </c>
      <c r="AD27">
        <v>242.71600000000001</v>
      </c>
      <c r="AE27">
        <v>242.71600000000001</v>
      </c>
      <c r="AF27">
        <v>242.71600000000001</v>
      </c>
      <c r="AG27">
        <v>5.0657899999999999E-2</v>
      </c>
      <c r="AH27" t="s">
        <v>55</v>
      </c>
      <c r="AI27">
        <v>749.048</v>
      </c>
      <c r="AJ27">
        <v>749.048</v>
      </c>
      <c r="AK27">
        <v>749.048</v>
      </c>
      <c r="AL27">
        <v>247.46899999999999</v>
      </c>
      <c r="AM27">
        <v>247.46899999999999</v>
      </c>
      <c r="AN27">
        <v>247.46899999999999</v>
      </c>
      <c r="AO27">
        <v>4.9647799999999999E-2</v>
      </c>
      <c r="AP27" t="s">
        <v>55</v>
      </c>
      <c r="AQ27" t="s">
        <v>54</v>
      </c>
      <c r="AR27">
        <v>3902.52</v>
      </c>
      <c r="AS27">
        <v>0.123824</v>
      </c>
    </row>
    <row r="28" spans="1:45" x14ac:dyDescent="0.25">
      <c r="A28" s="27">
        <v>2023</v>
      </c>
      <c r="B28" t="s">
        <v>74</v>
      </c>
      <c r="C28" s="27">
        <v>3958.3</v>
      </c>
      <c r="D28" s="27">
        <v>0</v>
      </c>
      <c r="E28" s="27">
        <v>0.95289999999999997</v>
      </c>
      <c r="F28" s="27">
        <v>32869.599999999999</v>
      </c>
      <c r="G28" s="27">
        <v>30363.9</v>
      </c>
      <c r="H28" s="27">
        <v>18935.400000000001</v>
      </c>
      <c r="I28" s="27">
        <v>0.49864199999999997</v>
      </c>
      <c r="J28" s="27">
        <v>7821.15</v>
      </c>
      <c r="K28">
        <v>1990.4</v>
      </c>
      <c r="L28">
        <v>1860.85</v>
      </c>
      <c r="M28">
        <v>1731.31</v>
      </c>
      <c r="N28">
        <v>748.14099999999996</v>
      </c>
      <c r="O28">
        <v>605.43100000000004</v>
      </c>
      <c r="P28">
        <v>462.721</v>
      </c>
      <c r="Q28">
        <v>8.0624699999999994E-2</v>
      </c>
      <c r="R28" t="s">
        <v>55</v>
      </c>
      <c r="S28">
        <v>640.35900000000004</v>
      </c>
      <c r="T28">
        <v>394.10599999999999</v>
      </c>
      <c r="U28">
        <v>375.57100000000003</v>
      </c>
      <c r="V28">
        <v>230.17099999999999</v>
      </c>
      <c r="W28">
        <v>109.744</v>
      </c>
      <c r="X28">
        <v>100.68</v>
      </c>
      <c r="Y28">
        <v>3.4843300000000001E-2</v>
      </c>
      <c r="Z28" t="s">
        <v>55</v>
      </c>
      <c r="AA28">
        <v>798.32600000000002</v>
      </c>
      <c r="AB28">
        <v>798.32600000000002</v>
      </c>
      <c r="AC28">
        <v>798.32600000000002</v>
      </c>
      <c r="AD28">
        <v>237.803</v>
      </c>
      <c r="AE28">
        <v>237.803</v>
      </c>
      <c r="AF28">
        <v>237.803</v>
      </c>
      <c r="AG28">
        <v>5.0657899999999999E-2</v>
      </c>
      <c r="AH28" t="s">
        <v>55</v>
      </c>
      <c r="AI28">
        <v>730.88400000000001</v>
      </c>
      <c r="AJ28">
        <v>730.88400000000001</v>
      </c>
      <c r="AK28">
        <v>730.88400000000001</v>
      </c>
      <c r="AL28">
        <v>243.584</v>
      </c>
      <c r="AM28">
        <v>243.584</v>
      </c>
      <c r="AN28">
        <v>243.584</v>
      </c>
      <c r="AO28">
        <v>4.9647799999999999E-2</v>
      </c>
      <c r="AP28" t="s">
        <v>55</v>
      </c>
      <c r="AQ28" t="s">
        <v>54</v>
      </c>
      <c r="AR28">
        <v>3784.17</v>
      </c>
      <c r="AS28">
        <v>0.124627</v>
      </c>
    </row>
    <row r="29" spans="1:45" x14ac:dyDescent="0.25">
      <c r="A29" s="27">
        <v>2024</v>
      </c>
      <c r="B29" t="s">
        <v>75</v>
      </c>
      <c r="C29" s="27">
        <v>3867.71</v>
      </c>
      <c r="D29" s="27">
        <v>0</v>
      </c>
      <c r="E29" s="27">
        <v>0.95289999999999997</v>
      </c>
      <c r="F29" s="27">
        <v>31919.599999999999</v>
      </c>
      <c r="G29" s="27">
        <v>29437</v>
      </c>
      <c r="H29" s="27">
        <v>18238.5</v>
      </c>
      <c r="I29" s="27">
        <v>0.48028900000000002</v>
      </c>
      <c r="J29" s="27">
        <v>7763.61</v>
      </c>
      <c r="K29">
        <v>1940.83</v>
      </c>
      <c r="L29">
        <v>1812.48</v>
      </c>
      <c r="M29">
        <v>1684.13</v>
      </c>
      <c r="N29">
        <v>738.10400000000004</v>
      </c>
      <c r="O29">
        <v>596.71799999999996</v>
      </c>
      <c r="P29">
        <v>455.33300000000003</v>
      </c>
      <c r="Q29">
        <v>8.0624699999999994E-2</v>
      </c>
      <c r="R29" t="s">
        <v>55</v>
      </c>
      <c r="S29">
        <v>626.60500000000002</v>
      </c>
      <c r="T29">
        <v>384.90800000000002</v>
      </c>
      <c r="U29">
        <v>366.71600000000001</v>
      </c>
      <c r="V29">
        <v>226.98099999999999</v>
      </c>
      <c r="W29">
        <v>107.97499999999999</v>
      </c>
      <c r="X29">
        <v>99.017799999999994</v>
      </c>
      <c r="Y29">
        <v>3.4843300000000001E-2</v>
      </c>
      <c r="Z29" t="s">
        <v>55</v>
      </c>
      <c r="AA29">
        <v>782.10500000000002</v>
      </c>
      <c r="AB29">
        <v>782.10500000000002</v>
      </c>
      <c r="AC29">
        <v>782.10500000000002</v>
      </c>
      <c r="AD29">
        <v>234.447</v>
      </c>
      <c r="AE29">
        <v>234.447</v>
      </c>
      <c r="AF29">
        <v>234.447</v>
      </c>
      <c r="AG29">
        <v>5.0657899999999999E-2</v>
      </c>
      <c r="AH29" t="s">
        <v>55</v>
      </c>
      <c r="AI29">
        <v>718.11</v>
      </c>
      <c r="AJ29">
        <v>718.11</v>
      </c>
      <c r="AK29">
        <v>718.11</v>
      </c>
      <c r="AL29">
        <v>240.571</v>
      </c>
      <c r="AM29">
        <v>240.571</v>
      </c>
      <c r="AN29">
        <v>240.571</v>
      </c>
      <c r="AO29">
        <v>4.9647799999999999E-2</v>
      </c>
      <c r="AP29" t="s">
        <v>55</v>
      </c>
      <c r="AQ29" t="s">
        <v>54</v>
      </c>
      <c r="AR29">
        <v>3697.6</v>
      </c>
      <c r="AS29">
        <v>0.12561</v>
      </c>
    </row>
    <row r="30" spans="1:45" x14ac:dyDescent="0.25">
      <c r="A30" s="27">
        <v>2025</v>
      </c>
      <c r="B30" t="s">
        <v>76</v>
      </c>
      <c r="C30" s="27">
        <v>3796.84</v>
      </c>
      <c r="D30" s="27">
        <v>0</v>
      </c>
      <c r="E30" s="27">
        <v>0.95289999999999997</v>
      </c>
      <c r="F30" s="27">
        <v>31139.5</v>
      </c>
      <c r="G30" s="27">
        <v>28677.200000000001</v>
      </c>
      <c r="H30" s="27">
        <v>17664.5</v>
      </c>
      <c r="I30" s="27">
        <v>0.46517199999999997</v>
      </c>
      <c r="J30" s="27">
        <v>7713.5</v>
      </c>
      <c r="K30">
        <v>1900.67</v>
      </c>
      <c r="L30">
        <v>1773.49</v>
      </c>
      <c r="M30">
        <v>1646.3</v>
      </c>
      <c r="N30">
        <v>729.32799999999997</v>
      </c>
      <c r="O30">
        <v>589.18499999999995</v>
      </c>
      <c r="P30">
        <v>449.04300000000001</v>
      </c>
      <c r="Q30">
        <v>8.0624699999999994E-2</v>
      </c>
      <c r="R30" t="s">
        <v>55</v>
      </c>
      <c r="S30">
        <v>616.6</v>
      </c>
      <c r="T30">
        <v>378.36900000000003</v>
      </c>
      <c r="U30">
        <v>360.43799999999999</v>
      </c>
      <c r="V30">
        <v>224.352</v>
      </c>
      <c r="W30">
        <v>106.592</v>
      </c>
      <c r="X30">
        <v>97.728300000000004</v>
      </c>
      <c r="Y30">
        <v>3.4843300000000001E-2</v>
      </c>
      <c r="Z30" t="s">
        <v>55</v>
      </c>
      <c r="AA30">
        <v>770.10400000000004</v>
      </c>
      <c r="AB30">
        <v>770.10400000000004</v>
      </c>
      <c r="AC30">
        <v>770.10400000000004</v>
      </c>
      <c r="AD30">
        <v>231.666</v>
      </c>
      <c r="AE30">
        <v>231.666</v>
      </c>
      <c r="AF30">
        <v>231.666</v>
      </c>
      <c r="AG30">
        <v>5.0657899999999999E-2</v>
      </c>
      <c r="AH30" t="s">
        <v>55</v>
      </c>
      <c r="AI30">
        <v>707.93</v>
      </c>
      <c r="AJ30">
        <v>707.93</v>
      </c>
      <c r="AK30">
        <v>707.93</v>
      </c>
      <c r="AL30">
        <v>237.834</v>
      </c>
      <c r="AM30">
        <v>237.834</v>
      </c>
      <c r="AN30">
        <v>237.834</v>
      </c>
      <c r="AO30">
        <v>4.9647799999999999E-2</v>
      </c>
      <c r="AP30" t="s">
        <v>55</v>
      </c>
      <c r="AQ30" t="s">
        <v>54</v>
      </c>
      <c r="AR30">
        <v>3629.89</v>
      </c>
      <c r="AS30">
        <v>0.126578</v>
      </c>
    </row>
    <row r="31" spans="1:45" x14ac:dyDescent="0.25">
      <c r="A31" s="27">
        <v>2026</v>
      </c>
      <c r="B31" t="s">
        <v>77</v>
      </c>
      <c r="C31" s="27">
        <v>3738.47</v>
      </c>
      <c r="D31" s="27">
        <v>0</v>
      </c>
      <c r="E31" s="27">
        <v>0.95289999999999997</v>
      </c>
      <c r="F31" s="27">
        <v>30488.799999999999</v>
      </c>
      <c r="G31" s="27">
        <v>28044</v>
      </c>
      <c r="H31" s="27">
        <v>17184</v>
      </c>
      <c r="I31" s="27">
        <v>0.45251999999999998</v>
      </c>
      <c r="J31" s="27">
        <v>7669.53</v>
      </c>
      <c r="K31">
        <v>1867.35</v>
      </c>
      <c r="L31">
        <v>1741.21</v>
      </c>
      <c r="M31">
        <v>1615.08</v>
      </c>
      <c r="N31">
        <v>721.60500000000002</v>
      </c>
      <c r="O31">
        <v>582.56399999999996</v>
      </c>
      <c r="P31">
        <v>443.52300000000002</v>
      </c>
      <c r="Q31">
        <v>8.0624699999999994E-2</v>
      </c>
      <c r="R31" t="s">
        <v>55</v>
      </c>
      <c r="S31">
        <v>608.85299999999995</v>
      </c>
      <c r="T31">
        <v>373.37900000000002</v>
      </c>
      <c r="U31">
        <v>355.65499999999997</v>
      </c>
      <c r="V31">
        <v>222.08199999999999</v>
      </c>
      <c r="W31">
        <v>105.414</v>
      </c>
      <c r="X31">
        <v>96.632999999999996</v>
      </c>
      <c r="Y31">
        <v>3.4843300000000001E-2</v>
      </c>
      <c r="Z31" t="s">
        <v>55</v>
      </c>
      <c r="AA31">
        <v>760.28499999999997</v>
      </c>
      <c r="AB31">
        <v>760.28499999999997</v>
      </c>
      <c r="AC31">
        <v>760.28499999999997</v>
      </c>
      <c r="AD31">
        <v>229.16800000000001</v>
      </c>
      <c r="AE31">
        <v>229.16800000000001</v>
      </c>
      <c r="AF31">
        <v>229.16800000000001</v>
      </c>
      <c r="AG31">
        <v>5.0657899999999999E-2</v>
      </c>
      <c r="AH31" t="s">
        <v>55</v>
      </c>
      <c r="AI31">
        <v>699.23800000000006</v>
      </c>
      <c r="AJ31">
        <v>699.23800000000006</v>
      </c>
      <c r="AK31">
        <v>699.23800000000006</v>
      </c>
      <c r="AL31">
        <v>235.31100000000001</v>
      </c>
      <c r="AM31">
        <v>235.31100000000001</v>
      </c>
      <c r="AN31">
        <v>235.31100000000001</v>
      </c>
      <c r="AO31">
        <v>4.9647799999999999E-2</v>
      </c>
      <c r="AP31" t="s">
        <v>55</v>
      </c>
      <c r="AQ31" t="s">
        <v>54</v>
      </c>
      <c r="AR31">
        <v>3574.12</v>
      </c>
      <c r="AS31">
        <v>0.127447</v>
      </c>
    </row>
    <row r="32" spans="1:45" x14ac:dyDescent="0.25">
      <c r="A32" s="27">
        <v>2027</v>
      </c>
      <c r="B32" t="s">
        <v>78</v>
      </c>
      <c r="C32" s="27">
        <v>3688.96</v>
      </c>
      <c r="D32" s="27">
        <v>0</v>
      </c>
      <c r="E32" s="27">
        <v>0.95289999999999997</v>
      </c>
      <c r="F32" s="27">
        <v>29940.9</v>
      </c>
      <c r="G32" s="27">
        <v>27511.3</v>
      </c>
      <c r="H32" s="27">
        <v>16778.8</v>
      </c>
      <c r="I32" s="27">
        <v>0.44184899999999999</v>
      </c>
      <c r="J32" s="27">
        <v>7630.9</v>
      </c>
      <c r="K32">
        <v>1839.31</v>
      </c>
      <c r="L32">
        <v>1714.09</v>
      </c>
      <c r="M32">
        <v>1588.88</v>
      </c>
      <c r="N32">
        <v>714.83500000000004</v>
      </c>
      <c r="O32">
        <v>576.75599999999997</v>
      </c>
      <c r="P32">
        <v>438.67700000000002</v>
      </c>
      <c r="Q32">
        <v>8.0624699999999994E-2</v>
      </c>
      <c r="R32" t="s">
        <v>55</v>
      </c>
      <c r="S32">
        <v>602.42600000000004</v>
      </c>
      <c r="T32">
        <v>369.262</v>
      </c>
      <c r="U32">
        <v>351.71199999999999</v>
      </c>
      <c r="V32">
        <v>220.08</v>
      </c>
      <c r="W32">
        <v>104.373</v>
      </c>
      <c r="X32">
        <v>95.664299999999997</v>
      </c>
      <c r="Y32">
        <v>3.4843300000000001E-2</v>
      </c>
      <c r="Z32" t="s">
        <v>55</v>
      </c>
      <c r="AA32">
        <v>751.81299999999999</v>
      </c>
      <c r="AB32">
        <v>751.81299999999999</v>
      </c>
      <c r="AC32">
        <v>751.81299999999999</v>
      </c>
      <c r="AD32">
        <v>226.90899999999999</v>
      </c>
      <c r="AE32">
        <v>226.90899999999999</v>
      </c>
      <c r="AF32">
        <v>226.90899999999999</v>
      </c>
      <c r="AG32">
        <v>5.0657899999999999E-2</v>
      </c>
      <c r="AH32" t="s">
        <v>55</v>
      </c>
      <c r="AI32">
        <v>691.64599999999996</v>
      </c>
      <c r="AJ32">
        <v>691.64599999999996</v>
      </c>
      <c r="AK32">
        <v>691.64599999999996</v>
      </c>
      <c r="AL32">
        <v>233.03299999999999</v>
      </c>
      <c r="AM32">
        <v>233.03299999999999</v>
      </c>
      <c r="AN32">
        <v>233.03299999999999</v>
      </c>
      <c r="AO32">
        <v>4.9647799999999999E-2</v>
      </c>
      <c r="AP32" t="s">
        <v>55</v>
      </c>
      <c r="AQ32" t="s">
        <v>54</v>
      </c>
      <c r="AR32">
        <v>3526.81</v>
      </c>
      <c r="AS32">
        <v>0.128195</v>
      </c>
    </row>
    <row r="33" spans="1:45" x14ac:dyDescent="0.25">
      <c r="A33" s="27">
        <v>2028</v>
      </c>
      <c r="B33" t="s">
        <v>79</v>
      </c>
      <c r="C33" s="27">
        <v>3646.41</v>
      </c>
      <c r="D33" s="27">
        <v>0</v>
      </c>
      <c r="E33" s="27">
        <v>0.95289999999999997</v>
      </c>
      <c r="F33" s="27">
        <v>29477.7</v>
      </c>
      <c r="G33" s="27">
        <v>27061.599999999999</v>
      </c>
      <c r="H33" s="27">
        <v>16436.599999999999</v>
      </c>
      <c r="I33" s="27">
        <v>0.432838</v>
      </c>
      <c r="J33" s="27">
        <v>7597.12</v>
      </c>
      <c r="K33">
        <v>1815.53</v>
      </c>
      <c r="L33">
        <v>1691.12</v>
      </c>
      <c r="M33">
        <v>1566.7</v>
      </c>
      <c r="N33">
        <v>708.92</v>
      </c>
      <c r="O33">
        <v>571.68200000000002</v>
      </c>
      <c r="P33">
        <v>434.44400000000002</v>
      </c>
      <c r="Q33">
        <v>8.0624699999999994E-2</v>
      </c>
      <c r="R33" t="s">
        <v>55</v>
      </c>
      <c r="S33">
        <v>596.82100000000003</v>
      </c>
      <c r="T33">
        <v>365.67200000000003</v>
      </c>
      <c r="U33">
        <v>348.274</v>
      </c>
      <c r="V33">
        <v>218.303</v>
      </c>
      <c r="W33">
        <v>103.443</v>
      </c>
      <c r="X33">
        <v>94.798100000000005</v>
      </c>
      <c r="Y33">
        <v>3.4843300000000001E-2</v>
      </c>
      <c r="Z33" t="s">
        <v>55</v>
      </c>
      <c r="AA33">
        <v>744.37</v>
      </c>
      <c r="AB33">
        <v>744.37</v>
      </c>
      <c r="AC33">
        <v>744.37</v>
      </c>
      <c r="AD33">
        <v>224.89099999999999</v>
      </c>
      <c r="AE33">
        <v>224.89099999999999</v>
      </c>
      <c r="AF33">
        <v>224.89099999999999</v>
      </c>
      <c r="AG33">
        <v>5.0657899999999999E-2</v>
      </c>
      <c r="AH33" t="s">
        <v>55</v>
      </c>
      <c r="AI33">
        <v>684.99099999999999</v>
      </c>
      <c r="AJ33">
        <v>684.99099999999999</v>
      </c>
      <c r="AK33">
        <v>684.99099999999999</v>
      </c>
      <c r="AL33">
        <v>231.01400000000001</v>
      </c>
      <c r="AM33">
        <v>231.01400000000001</v>
      </c>
      <c r="AN33">
        <v>231.01400000000001</v>
      </c>
      <c r="AO33">
        <v>4.9647799999999999E-2</v>
      </c>
      <c r="AP33" t="s">
        <v>55</v>
      </c>
      <c r="AQ33" t="s">
        <v>54</v>
      </c>
      <c r="AR33">
        <v>3486.15</v>
      </c>
      <c r="AS33">
        <v>0.12882299999999999</v>
      </c>
    </row>
    <row r="34" spans="1:45" x14ac:dyDescent="0.25">
      <c r="A34" s="27" t="s">
        <v>65</v>
      </c>
      <c r="B34" s="27">
        <v>0.95599999999999996</v>
      </c>
      <c r="C34" s="27"/>
      <c r="D34" s="27"/>
      <c r="E34" s="27"/>
      <c r="F34" s="27"/>
      <c r="G34" s="27"/>
      <c r="H34" s="27"/>
      <c r="I34" s="27"/>
      <c r="J34" s="27"/>
    </row>
    <row r="35" spans="1:45" x14ac:dyDescent="0.25">
      <c r="A35" s="27" t="s">
        <v>18</v>
      </c>
      <c r="B35" s="27" t="s">
        <v>19</v>
      </c>
      <c r="C35" s="27" t="s">
        <v>2</v>
      </c>
      <c r="D35" s="27" t="s">
        <v>21</v>
      </c>
      <c r="E35" s="27" t="s">
        <v>22</v>
      </c>
      <c r="F35" s="27" t="s">
        <v>23</v>
      </c>
      <c r="G35" s="27" t="s">
        <v>24</v>
      </c>
      <c r="H35" s="27" t="s">
        <v>25</v>
      </c>
      <c r="I35" s="27" t="s">
        <v>26</v>
      </c>
      <c r="J35" s="27" t="s">
        <v>27</v>
      </c>
      <c r="K35" t="s">
        <v>28</v>
      </c>
      <c r="L35" t="s">
        <v>29</v>
      </c>
      <c r="M35" t="s">
        <v>30</v>
      </c>
      <c r="N35" t="s">
        <v>31</v>
      </c>
      <c r="O35" t="s">
        <v>32</v>
      </c>
      <c r="P35" t="s">
        <v>33</v>
      </c>
      <c r="Q35" t="s">
        <v>34</v>
      </c>
      <c r="R35" t="s">
        <v>35</v>
      </c>
      <c r="S35" t="s">
        <v>36</v>
      </c>
      <c r="T35" t="s">
        <v>37</v>
      </c>
      <c r="U35" t="s">
        <v>38</v>
      </c>
      <c r="V35" t="s">
        <v>39</v>
      </c>
      <c r="W35" t="s">
        <v>40</v>
      </c>
      <c r="X35" t="s">
        <v>41</v>
      </c>
      <c r="Y35" t="s">
        <v>42</v>
      </c>
      <c r="Z35" t="s">
        <v>35</v>
      </c>
      <c r="AA35" t="s">
        <v>43</v>
      </c>
      <c r="AB35" t="s">
        <v>44</v>
      </c>
      <c r="AC35" t="s">
        <v>45</v>
      </c>
      <c r="AD35" t="s">
        <v>46</v>
      </c>
      <c r="AE35" t="s">
        <v>47</v>
      </c>
      <c r="AF35" t="s">
        <v>48</v>
      </c>
      <c r="AG35" t="s">
        <v>49</v>
      </c>
      <c r="AH35" t="s">
        <v>35</v>
      </c>
      <c r="AI35" t="s">
        <v>50</v>
      </c>
      <c r="AJ35" t="s">
        <v>51</v>
      </c>
      <c r="AK35" t="s">
        <v>52</v>
      </c>
    </row>
    <row r="36" spans="1:45" x14ac:dyDescent="0.25">
      <c r="A36" s="27">
        <v>2017</v>
      </c>
      <c r="B36" t="s">
        <v>68</v>
      </c>
      <c r="C36">
        <v>1712.03</v>
      </c>
      <c r="E36">
        <v>0.87790999999999997</v>
      </c>
      <c r="F36">
        <v>11767.6</v>
      </c>
      <c r="G36">
        <v>11229.9</v>
      </c>
      <c r="H36">
        <v>6508.8</v>
      </c>
      <c r="I36">
        <v>0.32126500000000002</v>
      </c>
      <c r="J36">
        <v>3953.48</v>
      </c>
      <c r="K36">
        <v>43.458199999999998</v>
      </c>
      <c r="L36">
        <v>38.760100000000001</v>
      </c>
      <c r="M36">
        <v>34.061999999999998</v>
      </c>
      <c r="N36">
        <v>16.075500000000002</v>
      </c>
      <c r="O36">
        <v>12.9534</v>
      </c>
      <c r="P36">
        <v>9.8313400000000009</v>
      </c>
      <c r="Q36">
        <v>4.9601699999999999E-3</v>
      </c>
      <c r="R36" t="s">
        <v>53</v>
      </c>
      <c r="S36">
        <v>122.41200000000001</v>
      </c>
      <c r="T36">
        <v>81.973100000000002</v>
      </c>
      <c r="U36">
        <v>78.929400000000001</v>
      </c>
      <c r="V36">
        <v>38.355600000000003</v>
      </c>
      <c r="W36">
        <v>22.345300000000002</v>
      </c>
      <c r="X36">
        <v>21.1403</v>
      </c>
      <c r="Y36">
        <v>1.9433800000000001E-2</v>
      </c>
      <c r="Z36" t="s">
        <v>53</v>
      </c>
      <c r="AA36">
        <v>629.26700000000005</v>
      </c>
      <c r="AB36">
        <v>629.26700000000005</v>
      </c>
      <c r="AC36">
        <v>629.26700000000005</v>
      </c>
      <c r="AD36">
        <v>218.15299999999999</v>
      </c>
      <c r="AE36">
        <v>218.15299999999999</v>
      </c>
      <c r="AF36">
        <v>218.15299999999999</v>
      </c>
      <c r="AG36">
        <v>0.105074</v>
      </c>
      <c r="AH36" t="s">
        <v>53</v>
      </c>
      <c r="AI36" t="s">
        <v>54</v>
      </c>
      <c r="AJ36">
        <v>750</v>
      </c>
      <c r="AK36">
        <v>6.6785999999999998E-2</v>
      </c>
    </row>
    <row r="37" spans="1:45" x14ac:dyDescent="0.25">
      <c r="A37" s="27">
        <v>2018</v>
      </c>
      <c r="B37" t="s">
        <v>69</v>
      </c>
      <c r="C37">
        <v>1655.23</v>
      </c>
      <c r="E37">
        <v>0.89929899999999996</v>
      </c>
      <c r="F37">
        <v>12030.1</v>
      </c>
      <c r="G37">
        <v>11358.5</v>
      </c>
      <c r="H37">
        <v>6879.72</v>
      </c>
      <c r="I37">
        <v>0.33957300000000001</v>
      </c>
      <c r="J37">
        <v>4012.31</v>
      </c>
      <c r="K37">
        <v>42.926499999999997</v>
      </c>
      <c r="L37">
        <v>38.760100000000001</v>
      </c>
      <c r="M37">
        <v>34.593800000000002</v>
      </c>
      <c r="N37">
        <v>15.0359</v>
      </c>
      <c r="O37">
        <v>12.0692</v>
      </c>
      <c r="P37">
        <v>9.1026100000000003</v>
      </c>
      <c r="Q37">
        <v>4.94305E-3</v>
      </c>
      <c r="R37" t="s">
        <v>53</v>
      </c>
      <c r="S37">
        <v>117.694</v>
      </c>
      <c r="T37">
        <v>81.973100000000002</v>
      </c>
      <c r="U37">
        <v>79.284400000000005</v>
      </c>
      <c r="V37">
        <v>33.301000000000002</v>
      </c>
      <c r="W37">
        <v>20.729700000000001</v>
      </c>
      <c r="X37">
        <v>19.7834</v>
      </c>
      <c r="Y37">
        <v>1.7988799999999999E-2</v>
      </c>
      <c r="Z37" t="s">
        <v>53</v>
      </c>
      <c r="AA37">
        <v>629.26700000000005</v>
      </c>
      <c r="AB37">
        <v>629.26700000000005</v>
      </c>
      <c r="AC37">
        <v>629.26700000000005</v>
      </c>
      <c r="AD37">
        <v>200.95500000000001</v>
      </c>
      <c r="AE37">
        <v>200.95500000000001</v>
      </c>
      <c r="AF37">
        <v>200.95500000000001</v>
      </c>
      <c r="AG37">
        <v>0.109899</v>
      </c>
      <c r="AH37" t="s">
        <v>53</v>
      </c>
      <c r="AI37" t="s">
        <v>54</v>
      </c>
      <c r="AJ37">
        <v>750</v>
      </c>
      <c r="AK37">
        <v>6.6029599999999994E-2</v>
      </c>
    </row>
    <row r="38" spans="1:45" x14ac:dyDescent="0.25">
      <c r="A38" s="27">
        <v>2019</v>
      </c>
      <c r="B38" t="s">
        <v>70</v>
      </c>
      <c r="C38">
        <v>1452.29</v>
      </c>
      <c r="D38" s="57"/>
      <c r="E38">
        <v>0.90140200000000004</v>
      </c>
      <c r="F38">
        <v>12293.4</v>
      </c>
      <c r="G38">
        <v>11028.3</v>
      </c>
      <c r="H38">
        <v>6918.48</v>
      </c>
      <c r="I38">
        <v>0.34148600000000001</v>
      </c>
      <c r="J38">
        <v>4018.19</v>
      </c>
      <c r="K38">
        <v>31.6084</v>
      </c>
      <c r="L38">
        <v>28.284099999999999</v>
      </c>
      <c r="M38">
        <v>24.959800000000001</v>
      </c>
      <c r="N38">
        <v>11.420999999999999</v>
      </c>
      <c r="O38">
        <v>8.6896699999999996</v>
      </c>
      <c r="P38">
        <v>5.9583300000000001</v>
      </c>
      <c r="Q38">
        <v>3.9098800000000001E-3</v>
      </c>
      <c r="R38" t="s">
        <v>55</v>
      </c>
      <c r="S38">
        <v>179.50700000000001</v>
      </c>
      <c r="T38">
        <v>125.831</v>
      </c>
      <c r="U38">
        <v>121.791</v>
      </c>
      <c r="V38">
        <v>47.854999999999997</v>
      </c>
      <c r="W38">
        <v>29.2956</v>
      </c>
      <c r="X38">
        <v>27.898700000000002</v>
      </c>
      <c r="Y38">
        <v>2.9601599999999999E-2</v>
      </c>
      <c r="Z38" t="s">
        <v>55</v>
      </c>
      <c r="AA38">
        <v>1166.23</v>
      </c>
      <c r="AB38">
        <v>1166.23</v>
      </c>
      <c r="AC38">
        <v>1166.23</v>
      </c>
      <c r="AD38">
        <v>352.16</v>
      </c>
      <c r="AE38">
        <v>352.16</v>
      </c>
      <c r="AF38">
        <v>352.16</v>
      </c>
      <c r="AG38">
        <v>0.246004</v>
      </c>
      <c r="AH38" t="s">
        <v>55</v>
      </c>
      <c r="AI38" t="s">
        <v>54</v>
      </c>
      <c r="AJ38">
        <v>1320.34</v>
      </c>
      <c r="AK38">
        <v>0.119723</v>
      </c>
      <c r="AM38">
        <f t="shared" ref="AM38:AM46" si="0">AJ38/C38</f>
        <v>0.90914349062515054</v>
      </c>
    </row>
    <row r="39" spans="1:45" x14ac:dyDescent="0.25">
      <c r="A39" s="27">
        <v>2020</v>
      </c>
      <c r="B39" t="s">
        <v>71</v>
      </c>
      <c r="C39">
        <v>1241.57</v>
      </c>
      <c r="D39" s="57"/>
      <c r="E39">
        <v>0.88100500000000004</v>
      </c>
      <c r="F39">
        <v>12134.4</v>
      </c>
      <c r="G39">
        <v>10855.1</v>
      </c>
      <c r="H39">
        <v>6559.99</v>
      </c>
      <c r="I39">
        <v>0.32379200000000002</v>
      </c>
      <c r="J39">
        <v>3961.89</v>
      </c>
      <c r="K39">
        <v>29.406300000000002</v>
      </c>
      <c r="L39">
        <v>25.680599999999998</v>
      </c>
      <c r="M39">
        <v>21.954999999999998</v>
      </c>
      <c r="N39">
        <v>11.566700000000001</v>
      </c>
      <c r="O39">
        <v>8.3688099999999999</v>
      </c>
      <c r="P39">
        <v>5.1708999999999996</v>
      </c>
      <c r="Q39">
        <v>3.8214099999999999E-3</v>
      </c>
      <c r="R39" t="s">
        <v>55</v>
      </c>
      <c r="S39">
        <v>157.85900000000001</v>
      </c>
      <c r="T39">
        <v>106.16800000000001</v>
      </c>
      <c r="U39">
        <v>102.277</v>
      </c>
      <c r="V39">
        <v>44.159100000000002</v>
      </c>
      <c r="W39">
        <v>23.9617</v>
      </c>
      <c r="X39">
        <v>22.441500000000001</v>
      </c>
      <c r="Y39">
        <v>2.8931800000000001E-2</v>
      </c>
      <c r="Z39" t="s">
        <v>55</v>
      </c>
      <c r="AA39">
        <v>971.9</v>
      </c>
      <c r="AB39">
        <v>971.9</v>
      </c>
      <c r="AC39">
        <v>971.9</v>
      </c>
      <c r="AD39">
        <v>311.935</v>
      </c>
      <c r="AE39">
        <v>311.935</v>
      </c>
      <c r="AF39">
        <v>311.935</v>
      </c>
      <c r="AG39">
        <v>0.24043800000000001</v>
      </c>
      <c r="AH39" t="s">
        <v>55</v>
      </c>
      <c r="AI39" t="s">
        <v>54</v>
      </c>
      <c r="AJ39">
        <v>1103.75</v>
      </c>
      <c r="AK39">
        <v>0.10168000000000001</v>
      </c>
      <c r="AM39">
        <f t="shared" si="0"/>
        <v>0.88899538487560115</v>
      </c>
    </row>
    <row r="40" spans="1:45" x14ac:dyDescent="0.25">
      <c r="A40" s="27">
        <v>2021</v>
      </c>
      <c r="B40" t="s">
        <v>72</v>
      </c>
      <c r="C40">
        <v>1303.9000000000001</v>
      </c>
      <c r="D40" s="57"/>
      <c r="E40">
        <v>0.88255099999999997</v>
      </c>
      <c r="F40">
        <v>12447.3</v>
      </c>
      <c r="G40">
        <v>11171.5</v>
      </c>
      <c r="H40">
        <v>6585.85</v>
      </c>
      <c r="I40">
        <v>0.32506800000000002</v>
      </c>
      <c r="J40">
        <v>3966.1</v>
      </c>
      <c r="K40">
        <v>30.6204</v>
      </c>
      <c r="L40">
        <v>26.5107</v>
      </c>
      <c r="M40">
        <v>22.4011</v>
      </c>
      <c r="N40">
        <v>12.719799999999999</v>
      </c>
      <c r="O40">
        <v>9.2347699999999993</v>
      </c>
      <c r="P40">
        <v>5.7496999999999998</v>
      </c>
      <c r="Q40">
        <v>3.82811E-3</v>
      </c>
      <c r="R40" t="s">
        <v>55</v>
      </c>
      <c r="S40">
        <v>154.86199999999999</v>
      </c>
      <c r="T40">
        <v>100.35299999999999</v>
      </c>
      <c r="U40">
        <v>96.250699999999995</v>
      </c>
      <c r="V40">
        <v>47.483800000000002</v>
      </c>
      <c r="W40">
        <v>24.288900000000002</v>
      </c>
      <c r="X40">
        <v>22.543099999999999</v>
      </c>
      <c r="Y40">
        <v>2.8982600000000001E-2</v>
      </c>
      <c r="Z40" t="s">
        <v>55</v>
      </c>
      <c r="AA40">
        <v>1034.1099999999999</v>
      </c>
      <c r="AB40">
        <v>1034.1099999999999</v>
      </c>
      <c r="AC40">
        <v>1034.1099999999999</v>
      </c>
      <c r="AD40">
        <v>365.471</v>
      </c>
      <c r="AE40">
        <v>365.471</v>
      </c>
      <c r="AF40">
        <v>365.471</v>
      </c>
      <c r="AG40">
        <v>0.24085999999999999</v>
      </c>
      <c r="AH40" t="s">
        <v>55</v>
      </c>
      <c r="AI40" t="s">
        <v>54</v>
      </c>
      <c r="AJ40">
        <v>1160.97</v>
      </c>
      <c r="AK40">
        <v>0.103923</v>
      </c>
      <c r="AM40">
        <f t="shared" si="0"/>
        <v>0.89038269805966708</v>
      </c>
    </row>
    <row r="41" spans="1:45" x14ac:dyDescent="0.25">
      <c r="A41" s="27">
        <v>2022</v>
      </c>
      <c r="B41" t="s">
        <v>73</v>
      </c>
      <c r="C41">
        <v>1455.48</v>
      </c>
      <c r="D41" s="57"/>
      <c r="E41">
        <v>0.89543700000000004</v>
      </c>
      <c r="F41">
        <v>12905.3</v>
      </c>
      <c r="G41">
        <v>11642.2</v>
      </c>
      <c r="H41">
        <v>6809.65</v>
      </c>
      <c r="I41">
        <v>0.336115</v>
      </c>
      <c r="J41">
        <v>4001.56</v>
      </c>
      <c r="K41">
        <v>32.830800000000004</v>
      </c>
      <c r="L41">
        <v>28.492699999999999</v>
      </c>
      <c r="M41">
        <v>24.154599999999999</v>
      </c>
      <c r="N41">
        <v>13.776899999999999</v>
      </c>
      <c r="O41">
        <v>10.153600000000001</v>
      </c>
      <c r="P41">
        <v>6.5303399999999998</v>
      </c>
      <c r="Q41">
        <v>3.8840099999999998E-3</v>
      </c>
      <c r="R41" t="s">
        <v>55</v>
      </c>
      <c r="S41">
        <v>162.291</v>
      </c>
      <c r="T41">
        <v>104.608</v>
      </c>
      <c r="U41">
        <v>100.26600000000001</v>
      </c>
      <c r="V41">
        <v>52.355800000000002</v>
      </c>
      <c r="W41">
        <v>27.180099999999999</v>
      </c>
      <c r="X41">
        <v>25.2852</v>
      </c>
      <c r="Y41">
        <v>2.9405799999999999E-2</v>
      </c>
      <c r="Z41" t="s">
        <v>55</v>
      </c>
      <c r="AA41">
        <v>1181.4000000000001</v>
      </c>
      <c r="AB41">
        <v>1181.4000000000001</v>
      </c>
      <c r="AC41">
        <v>1181.4000000000001</v>
      </c>
      <c r="AD41">
        <v>426.66699999999997</v>
      </c>
      <c r="AE41">
        <v>426.66699999999997</v>
      </c>
      <c r="AF41">
        <v>426.66699999999997</v>
      </c>
      <c r="AG41">
        <v>0.24437700000000001</v>
      </c>
      <c r="AH41" t="s">
        <v>55</v>
      </c>
      <c r="AI41" t="s">
        <v>54</v>
      </c>
      <c r="AJ41">
        <v>1314.5</v>
      </c>
      <c r="AK41">
        <v>0.11290799999999999</v>
      </c>
      <c r="AM41">
        <f t="shared" si="0"/>
        <v>0.90313848352433557</v>
      </c>
    </row>
    <row r="42" spans="1:45" x14ac:dyDescent="0.25">
      <c r="A42" s="27">
        <v>2023</v>
      </c>
      <c r="B42" t="s">
        <v>74</v>
      </c>
      <c r="C42">
        <v>1573.35</v>
      </c>
      <c r="D42" s="57"/>
      <c r="E42">
        <v>0.90776199999999996</v>
      </c>
      <c r="F42">
        <v>13302.7</v>
      </c>
      <c r="G42">
        <v>12035.6</v>
      </c>
      <c r="H42">
        <v>7038.41</v>
      </c>
      <c r="I42">
        <v>0.34740599999999999</v>
      </c>
      <c r="J42">
        <v>4036.07</v>
      </c>
      <c r="K42">
        <v>34.6663</v>
      </c>
      <c r="L42">
        <v>30.188500000000001</v>
      </c>
      <c r="M42">
        <v>25.710599999999999</v>
      </c>
      <c r="N42">
        <v>14.45</v>
      </c>
      <c r="O42">
        <v>10.747999999999999</v>
      </c>
      <c r="P42">
        <v>7.0459300000000002</v>
      </c>
      <c r="Q42">
        <v>3.9374700000000002E-3</v>
      </c>
      <c r="R42" t="s">
        <v>55</v>
      </c>
      <c r="S42">
        <v>171.79499999999999</v>
      </c>
      <c r="T42">
        <v>111.399</v>
      </c>
      <c r="U42">
        <v>106.85299999999999</v>
      </c>
      <c r="V42">
        <v>56.033499999999997</v>
      </c>
      <c r="W42">
        <v>29.734000000000002</v>
      </c>
      <c r="X42">
        <v>27.7545</v>
      </c>
      <c r="Y42">
        <v>2.98105E-2</v>
      </c>
      <c r="Z42" t="s">
        <v>55</v>
      </c>
      <c r="AA42">
        <v>1297.95</v>
      </c>
      <c r="AB42">
        <v>1297.95</v>
      </c>
      <c r="AC42">
        <v>1297.95</v>
      </c>
      <c r="AD42">
        <v>463.64100000000002</v>
      </c>
      <c r="AE42">
        <v>463.64100000000002</v>
      </c>
      <c r="AF42">
        <v>463.64100000000002</v>
      </c>
      <c r="AG42">
        <v>0.24773999999999999</v>
      </c>
      <c r="AH42" t="s">
        <v>55</v>
      </c>
      <c r="AI42" t="s">
        <v>54</v>
      </c>
      <c r="AJ42">
        <v>1439.54</v>
      </c>
      <c r="AK42">
        <v>0.119607</v>
      </c>
      <c r="AM42">
        <f t="shared" si="0"/>
        <v>0.91495217211682078</v>
      </c>
    </row>
    <row r="43" spans="1:45" x14ac:dyDescent="0.25">
      <c r="A43" s="27">
        <v>2024</v>
      </c>
      <c r="B43" t="s">
        <v>75</v>
      </c>
      <c r="C43">
        <v>1640.24</v>
      </c>
      <c r="D43" s="57"/>
      <c r="E43">
        <v>0.91683300000000001</v>
      </c>
      <c r="F43">
        <v>13603.7</v>
      </c>
      <c r="G43">
        <v>12325.4</v>
      </c>
      <c r="H43">
        <v>7216.85</v>
      </c>
      <c r="I43">
        <v>0.356213</v>
      </c>
      <c r="J43">
        <v>4061.85</v>
      </c>
      <c r="K43">
        <v>35.935499999999998</v>
      </c>
      <c r="L43">
        <v>31.356999999999999</v>
      </c>
      <c r="M43">
        <v>26.778400000000001</v>
      </c>
      <c r="N43">
        <v>14.852</v>
      </c>
      <c r="O43">
        <v>11.0884</v>
      </c>
      <c r="P43">
        <v>7.3247299999999997</v>
      </c>
      <c r="Q43">
        <v>3.9768099999999999E-3</v>
      </c>
      <c r="R43" t="s">
        <v>55</v>
      </c>
      <c r="S43">
        <v>180.49799999999999</v>
      </c>
      <c r="T43">
        <v>117.79300000000001</v>
      </c>
      <c r="U43">
        <v>113.074</v>
      </c>
      <c r="V43">
        <v>58.398699999999998</v>
      </c>
      <c r="W43">
        <v>31.402200000000001</v>
      </c>
      <c r="X43">
        <v>29.370200000000001</v>
      </c>
      <c r="Y43">
        <v>3.01084E-2</v>
      </c>
      <c r="Z43" t="s">
        <v>55</v>
      </c>
      <c r="AA43">
        <v>1365.5</v>
      </c>
      <c r="AB43">
        <v>1365.5</v>
      </c>
      <c r="AC43">
        <v>1365.5</v>
      </c>
      <c r="AD43">
        <v>481.13900000000001</v>
      </c>
      <c r="AE43">
        <v>481.13900000000001</v>
      </c>
      <c r="AF43">
        <v>481.13900000000001</v>
      </c>
      <c r="AG43">
        <v>0.25021599999999999</v>
      </c>
      <c r="AH43" t="s">
        <v>55</v>
      </c>
      <c r="AI43" t="s">
        <v>54</v>
      </c>
      <c r="AJ43">
        <v>1514.65</v>
      </c>
      <c r="AK43">
        <v>0.122888</v>
      </c>
      <c r="AM43">
        <f t="shared" si="0"/>
        <v>0.92343193678973812</v>
      </c>
    </row>
    <row r="44" spans="1:45" x14ac:dyDescent="0.25">
      <c r="A44" s="27">
        <v>2025</v>
      </c>
      <c r="B44" t="s">
        <v>76</v>
      </c>
      <c r="C44">
        <v>1675.4</v>
      </c>
      <c r="D44" s="57"/>
      <c r="E44">
        <v>0.923377</v>
      </c>
      <c r="F44">
        <v>13832.7</v>
      </c>
      <c r="G44">
        <v>12544.1</v>
      </c>
      <c r="H44">
        <v>7351.3</v>
      </c>
      <c r="I44">
        <v>0.36285000000000001</v>
      </c>
      <c r="J44">
        <v>4080.66</v>
      </c>
      <c r="K44">
        <v>36.834800000000001</v>
      </c>
      <c r="L44">
        <v>32.171399999999998</v>
      </c>
      <c r="M44">
        <v>27.508099999999999</v>
      </c>
      <c r="N44">
        <v>15.1259</v>
      </c>
      <c r="O44">
        <v>11.306800000000001</v>
      </c>
      <c r="P44">
        <v>7.4876399999999999</v>
      </c>
      <c r="Q44">
        <v>4.0052000000000004E-3</v>
      </c>
      <c r="R44" t="s">
        <v>55</v>
      </c>
      <c r="S44">
        <v>187.64699999999999</v>
      </c>
      <c r="T44">
        <v>122.97199999999999</v>
      </c>
      <c r="U44">
        <v>118.104</v>
      </c>
      <c r="V44">
        <v>59.964500000000001</v>
      </c>
      <c r="W44">
        <v>32.436500000000002</v>
      </c>
      <c r="X44">
        <v>30.3645</v>
      </c>
      <c r="Y44">
        <v>3.0323300000000001E-2</v>
      </c>
      <c r="Z44" t="s">
        <v>55</v>
      </c>
      <c r="AA44">
        <v>1402.08</v>
      </c>
      <c r="AB44">
        <v>1402.08</v>
      </c>
      <c r="AC44">
        <v>1402.08</v>
      </c>
      <c r="AD44">
        <v>489.96199999999999</v>
      </c>
      <c r="AE44">
        <v>489.96199999999999</v>
      </c>
      <c r="AF44">
        <v>489.96199999999999</v>
      </c>
      <c r="AG44">
        <v>0.252002</v>
      </c>
      <c r="AH44" t="s">
        <v>55</v>
      </c>
      <c r="AI44" t="s">
        <v>54</v>
      </c>
      <c r="AJ44">
        <v>1557.23</v>
      </c>
      <c r="AK44">
        <v>0.12414</v>
      </c>
      <c r="AM44">
        <f t="shared" si="0"/>
        <v>0.92946758982929445</v>
      </c>
    </row>
    <row r="45" spans="1:45" x14ac:dyDescent="0.25">
      <c r="A45" s="27">
        <v>2026</v>
      </c>
      <c r="B45" t="s">
        <v>77</v>
      </c>
      <c r="C45">
        <v>1696.64</v>
      </c>
      <c r="D45" s="57"/>
      <c r="E45">
        <v>0.92856099999999997</v>
      </c>
      <c r="F45">
        <v>14019.1</v>
      </c>
      <c r="G45">
        <v>12722.9</v>
      </c>
      <c r="H45">
        <v>7461.42</v>
      </c>
      <c r="I45">
        <v>0.36828499999999997</v>
      </c>
      <c r="J45">
        <v>4095.68</v>
      </c>
      <c r="K45">
        <v>37.544499999999999</v>
      </c>
      <c r="L45">
        <v>32.807600000000001</v>
      </c>
      <c r="M45">
        <v>28.070599999999999</v>
      </c>
      <c r="N45">
        <v>15.345499999999999</v>
      </c>
      <c r="O45">
        <v>11.4777</v>
      </c>
      <c r="P45">
        <v>7.6099600000000001</v>
      </c>
      <c r="Q45">
        <v>4.0276799999999996E-3</v>
      </c>
      <c r="R45" t="s">
        <v>55</v>
      </c>
      <c r="S45">
        <v>193.096</v>
      </c>
      <c r="T45">
        <v>126.839</v>
      </c>
      <c r="U45">
        <v>121.852</v>
      </c>
      <c r="V45">
        <v>61.098399999999998</v>
      </c>
      <c r="W45">
        <v>33.130499999999998</v>
      </c>
      <c r="X45">
        <v>31.025400000000001</v>
      </c>
      <c r="Y45">
        <v>3.04935E-2</v>
      </c>
      <c r="Z45" t="s">
        <v>55</v>
      </c>
      <c r="AA45">
        <v>1425.41</v>
      </c>
      <c r="AB45">
        <v>1425.41</v>
      </c>
      <c r="AC45">
        <v>1425.41</v>
      </c>
      <c r="AD45">
        <v>496.31599999999997</v>
      </c>
      <c r="AE45">
        <v>496.31599999999997</v>
      </c>
      <c r="AF45">
        <v>496.31599999999997</v>
      </c>
      <c r="AG45">
        <v>0.25341599999999997</v>
      </c>
      <c r="AH45" t="s">
        <v>55</v>
      </c>
      <c r="AI45" t="s">
        <v>54</v>
      </c>
      <c r="AJ45">
        <v>1585.06</v>
      </c>
      <c r="AK45">
        <v>0.124583</v>
      </c>
      <c r="AM45">
        <f t="shared" si="0"/>
        <v>0.93423472274613339</v>
      </c>
    </row>
    <row r="46" spans="1:45" x14ac:dyDescent="0.25">
      <c r="A46" s="27">
        <v>2027</v>
      </c>
      <c r="B46" t="s">
        <v>78</v>
      </c>
      <c r="C46">
        <v>1712.07</v>
      </c>
      <c r="D46" s="57"/>
      <c r="E46">
        <v>0.93295399999999995</v>
      </c>
      <c r="F46">
        <v>14177.3</v>
      </c>
      <c r="G46">
        <v>12875.5</v>
      </c>
      <c r="H46">
        <v>7557.37</v>
      </c>
      <c r="I46">
        <v>0.37302099999999999</v>
      </c>
      <c r="J46">
        <v>4108.5</v>
      </c>
      <c r="K46">
        <v>38.139899999999997</v>
      </c>
      <c r="L46">
        <v>33.340699999999998</v>
      </c>
      <c r="M46">
        <v>28.541499999999999</v>
      </c>
      <c r="N46">
        <v>15.5314</v>
      </c>
      <c r="O46">
        <v>11.6228</v>
      </c>
      <c r="P46">
        <v>7.7141500000000001</v>
      </c>
      <c r="Q46">
        <v>4.0467400000000001E-3</v>
      </c>
      <c r="R46" t="s">
        <v>55</v>
      </c>
      <c r="S46">
        <v>196.976</v>
      </c>
      <c r="T46">
        <v>129.547</v>
      </c>
      <c r="U46">
        <v>124.47199999999999</v>
      </c>
      <c r="V46">
        <v>61.9587</v>
      </c>
      <c r="W46">
        <v>33.635300000000001</v>
      </c>
      <c r="X46">
        <v>31.503499999999999</v>
      </c>
      <c r="Y46">
        <v>3.06378E-2</v>
      </c>
      <c r="Z46" t="s">
        <v>55</v>
      </c>
      <c r="AA46">
        <v>1443.52</v>
      </c>
      <c r="AB46">
        <v>1443.52</v>
      </c>
      <c r="AC46">
        <v>1443.52</v>
      </c>
      <c r="AD46">
        <v>501.92099999999999</v>
      </c>
      <c r="AE46">
        <v>501.92099999999999</v>
      </c>
      <c r="AF46">
        <v>501.92099999999999</v>
      </c>
      <c r="AG46">
        <v>0.25461600000000001</v>
      </c>
      <c r="AH46" t="s">
        <v>55</v>
      </c>
      <c r="AI46" t="s">
        <v>54</v>
      </c>
      <c r="AJ46">
        <v>1606.41</v>
      </c>
      <c r="AK46">
        <v>0.124765</v>
      </c>
      <c r="AM46">
        <f t="shared" si="0"/>
        <v>0.93828523366451144</v>
      </c>
    </row>
    <row r="47" spans="1:45" x14ac:dyDescent="0.25">
      <c r="A47" s="27">
        <v>2028</v>
      </c>
      <c r="B47" t="s">
        <v>79</v>
      </c>
      <c r="C47">
        <v>1724.2</v>
      </c>
      <c r="D47" s="57"/>
      <c r="E47">
        <v>0.93678700000000004</v>
      </c>
      <c r="F47">
        <v>14313.9</v>
      </c>
      <c r="G47">
        <v>13007.5</v>
      </c>
      <c r="H47">
        <v>7643.1</v>
      </c>
      <c r="I47">
        <v>0.377253</v>
      </c>
      <c r="J47">
        <v>4119.75</v>
      </c>
      <c r="K47">
        <v>38.643799999999999</v>
      </c>
      <c r="L47">
        <v>33.792499999999997</v>
      </c>
      <c r="M47">
        <v>28.941299999999998</v>
      </c>
      <c r="N47">
        <v>15.687900000000001</v>
      </c>
      <c r="O47">
        <v>11.7453</v>
      </c>
      <c r="P47">
        <v>7.8027699999999998</v>
      </c>
      <c r="Q47">
        <v>4.0633700000000002E-3</v>
      </c>
      <c r="R47" t="s">
        <v>55</v>
      </c>
      <c r="S47">
        <v>199.71600000000001</v>
      </c>
      <c r="T47">
        <v>131.434</v>
      </c>
      <c r="U47">
        <v>126.294</v>
      </c>
      <c r="V47">
        <v>62.629800000000003</v>
      </c>
      <c r="W47">
        <v>34.0229</v>
      </c>
      <c r="X47">
        <v>31.869700000000002</v>
      </c>
      <c r="Y47">
        <v>3.0763700000000001E-2</v>
      </c>
      <c r="Z47" t="s">
        <v>55</v>
      </c>
      <c r="AA47">
        <v>1458.67</v>
      </c>
      <c r="AB47">
        <v>1458.67</v>
      </c>
      <c r="AC47">
        <v>1458.67</v>
      </c>
      <c r="AD47">
        <v>506.84100000000001</v>
      </c>
      <c r="AE47">
        <v>506.84100000000001</v>
      </c>
      <c r="AF47">
        <v>506.84100000000001</v>
      </c>
      <c r="AG47">
        <v>0.255662</v>
      </c>
      <c r="AH47" t="s">
        <v>55</v>
      </c>
      <c r="AI47" t="s">
        <v>54</v>
      </c>
      <c r="AJ47">
        <v>1623.89</v>
      </c>
      <c r="AK47">
        <v>0.124843</v>
      </c>
      <c r="AM47">
        <f>AJ47/C47</f>
        <v>0.94182229439740173</v>
      </c>
    </row>
    <row r="48" spans="1:45" x14ac:dyDescent="0.25">
      <c r="A48" t="s">
        <v>81</v>
      </c>
    </row>
    <row r="49" spans="1:37" x14ac:dyDescent="0.25">
      <c r="C49" t="s">
        <v>2</v>
      </c>
      <c r="E49" t="s">
        <v>22</v>
      </c>
      <c r="F49" t="s">
        <v>23</v>
      </c>
      <c r="G49" t="s">
        <v>24</v>
      </c>
      <c r="H49" t="s">
        <v>25</v>
      </c>
      <c r="I49" t="s">
        <v>26</v>
      </c>
      <c r="J49" t="s">
        <v>27</v>
      </c>
      <c r="K49" t="s">
        <v>28</v>
      </c>
      <c r="L49" t="s">
        <v>29</v>
      </c>
      <c r="M49" t="s">
        <v>30</v>
      </c>
      <c r="N49" t="s">
        <v>31</v>
      </c>
      <c r="O49" t="s">
        <v>32</v>
      </c>
      <c r="P49" t="s">
        <v>33</v>
      </c>
      <c r="Q49" t="s">
        <v>34</v>
      </c>
      <c r="R49" t="s">
        <v>35</v>
      </c>
      <c r="S49" t="s">
        <v>36</v>
      </c>
      <c r="T49" t="s">
        <v>37</v>
      </c>
      <c r="U49" t="s">
        <v>38</v>
      </c>
      <c r="V49" t="s">
        <v>39</v>
      </c>
      <c r="W49" t="s">
        <v>40</v>
      </c>
      <c r="X49" t="s">
        <v>41</v>
      </c>
      <c r="Y49" t="s">
        <v>42</v>
      </c>
      <c r="Z49" t="s">
        <v>35</v>
      </c>
      <c r="AA49" t="s">
        <v>43</v>
      </c>
      <c r="AB49" t="s">
        <v>44</v>
      </c>
      <c r="AC49" t="s">
        <v>45</v>
      </c>
      <c r="AD49" t="s">
        <v>46</v>
      </c>
      <c r="AE49" t="s">
        <v>47</v>
      </c>
      <c r="AF49" t="s">
        <v>48</v>
      </c>
      <c r="AG49" t="s">
        <v>49</v>
      </c>
      <c r="AH49" t="s">
        <v>35</v>
      </c>
      <c r="AI49" t="s">
        <v>50</v>
      </c>
      <c r="AJ49" t="s">
        <v>51</v>
      </c>
      <c r="AK49" t="s">
        <v>52</v>
      </c>
    </row>
    <row r="50" spans="1:37" x14ac:dyDescent="0.25">
      <c r="A50" s="27">
        <v>2017</v>
      </c>
      <c r="B50" t="s">
        <v>68</v>
      </c>
      <c r="C50">
        <v>1712.03</v>
      </c>
      <c r="E50">
        <v>0.838422</v>
      </c>
      <c r="F50">
        <v>11767.6</v>
      </c>
      <c r="G50">
        <v>11229.9</v>
      </c>
      <c r="H50">
        <v>6508.8</v>
      </c>
      <c r="I50">
        <v>0.32126500000000002</v>
      </c>
      <c r="J50">
        <v>3953.48</v>
      </c>
      <c r="K50">
        <v>43.458199999999998</v>
      </c>
      <c r="L50">
        <v>38.760100000000001</v>
      </c>
      <c r="M50">
        <v>34.061999999999998</v>
      </c>
      <c r="N50">
        <v>16.075500000000002</v>
      </c>
      <c r="O50">
        <v>12.9534</v>
      </c>
      <c r="P50">
        <v>9.8313400000000009</v>
      </c>
      <c r="Q50">
        <v>4.9601699999999999E-3</v>
      </c>
      <c r="R50" t="s">
        <v>53</v>
      </c>
      <c r="S50">
        <v>122.41200000000001</v>
      </c>
      <c r="T50">
        <v>81.973100000000002</v>
      </c>
      <c r="U50">
        <v>78.929400000000001</v>
      </c>
      <c r="V50">
        <v>38.355600000000003</v>
      </c>
      <c r="W50">
        <v>22.345300000000002</v>
      </c>
      <c r="X50">
        <v>21.1403</v>
      </c>
      <c r="Y50">
        <v>1.9433800000000001E-2</v>
      </c>
      <c r="Z50" t="s">
        <v>53</v>
      </c>
      <c r="AA50">
        <v>629.26700000000005</v>
      </c>
      <c r="AB50">
        <v>629.26700000000005</v>
      </c>
      <c r="AC50">
        <v>629.26700000000005</v>
      </c>
      <c r="AD50">
        <v>218.15299999999999</v>
      </c>
      <c r="AE50">
        <v>218.15299999999999</v>
      </c>
      <c r="AF50">
        <v>218.15299999999999</v>
      </c>
      <c r="AG50">
        <v>0.105074</v>
      </c>
      <c r="AH50" t="s">
        <v>53</v>
      </c>
      <c r="AI50" t="s">
        <v>54</v>
      </c>
      <c r="AJ50">
        <v>750</v>
      </c>
      <c r="AK50">
        <v>6.6785999999999998E-2</v>
      </c>
    </row>
    <row r="51" spans="1:37" x14ac:dyDescent="0.25">
      <c r="A51" s="27">
        <v>2018</v>
      </c>
      <c r="B51" t="s">
        <v>69</v>
      </c>
      <c r="C51">
        <v>1655.23</v>
      </c>
      <c r="E51">
        <v>0.85884899999999997</v>
      </c>
      <c r="F51">
        <v>12030.1</v>
      </c>
      <c r="G51">
        <v>11358.5</v>
      </c>
      <c r="H51">
        <v>6879.72</v>
      </c>
      <c r="I51">
        <v>0.33957300000000001</v>
      </c>
      <c r="J51">
        <v>4012.31</v>
      </c>
      <c r="K51">
        <v>42.926499999999997</v>
      </c>
      <c r="L51">
        <v>38.760100000000001</v>
      </c>
      <c r="M51">
        <v>34.593800000000002</v>
      </c>
      <c r="N51">
        <v>15.0359</v>
      </c>
      <c r="O51">
        <v>12.0692</v>
      </c>
      <c r="P51">
        <v>9.1026100000000003</v>
      </c>
      <c r="Q51">
        <v>4.94305E-3</v>
      </c>
      <c r="R51" t="s">
        <v>53</v>
      </c>
      <c r="S51">
        <v>117.694</v>
      </c>
      <c r="T51">
        <v>81.973100000000002</v>
      </c>
      <c r="U51">
        <v>79.284400000000005</v>
      </c>
      <c r="V51">
        <v>33.301000000000002</v>
      </c>
      <c r="W51">
        <v>20.729700000000001</v>
      </c>
      <c r="X51">
        <v>19.7834</v>
      </c>
      <c r="Y51">
        <v>1.7988799999999999E-2</v>
      </c>
      <c r="Z51" t="s">
        <v>53</v>
      </c>
      <c r="AA51">
        <v>629.26700000000005</v>
      </c>
      <c r="AB51">
        <v>629.26700000000005</v>
      </c>
      <c r="AC51">
        <v>629.26700000000005</v>
      </c>
      <c r="AD51">
        <v>200.95500000000001</v>
      </c>
      <c r="AE51">
        <v>200.95500000000001</v>
      </c>
      <c r="AF51">
        <v>200.95500000000001</v>
      </c>
      <c r="AG51">
        <v>0.109899</v>
      </c>
      <c r="AH51" t="s">
        <v>53</v>
      </c>
      <c r="AI51" t="s">
        <v>54</v>
      </c>
      <c r="AJ51">
        <v>750</v>
      </c>
      <c r="AK51">
        <v>6.6029599999999994E-2</v>
      </c>
    </row>
    <row r="52" spans="1:37" x14ac:dyDescent="0.25">
      <c r="A52" s="27">
        <v>2019</v>
      </c>
      <c r="B52" t="s">
        <v>70</v>
      </c>
      <c r="C52">
        <v>1452.29</v>
      </c>
      <c r="E52">
        <v>0.86085800000000001</v>
      </c>
      <c r="F52">
        <v>12293.4</v>
      </c>
      <c r="G52">
        <v>11028.3</v>
      </c>
      <c r="H52">
        <v>6918.48</v>
      </c>
      <c r="I52">
        <v>0.34148600000000001</v>
      </c>
      <c r="J52">
        <v>4018.19</v>
      </c>
      <c r="K52">
        <v>30.273199999999999</v>
      </c>
      <c r="L52">
        <v>27.091799999999999</v>
      </c>
      <c r="M52">
        <v>23.910299999999999</v>
      </c>
      <c r="N52">
        <v>10.931900000000001</v>
      </c>
      <c r="O52">
        <v>8.3208000000000002</v>
      </c>
      <c r="P52">
        <v>5.70974</v>
      </c>
      <c r="Q52">
        <v>3.7340199999999998E-3</v>
      </c>
      <c r="R52" t="s">
        <v>55</v>
      </c>
      <c r="S52">
        <v>171.971</v>
      </c>
      <c r="T52">
        <v>120.556</v>
      </c>
      <c r="U52">
        <v>116.68600000000001</v>
      </c>
      <c r="V52">
        <v>45.845599999999997</v>
      </c>
      <c r="W52">
        <v>28.074000000000002</v>
      </c>
      <c r="X52">
        <v>26.7363</v>
      </c>
      <c r="Y52">
        <v>2.8270199999999999E-2</v>
      </c>
      <c r="Z52" t="s">
        <v>55</v>
      </c>
      <c r="AA52">
        <v>1117.76</v>
      </c>
      <c r="AB52">
        <v>1117.76</v>
      </c>
      <c r="AC52">
        <v>1117.76</v>
      </c>
      <c r="AD52">
        <v>337.52499999999998</v>
      </c>
      <c r="AE52">
        <v>337.52499999999998</v>
      </c>
      <c r="AF52">
        <v>337.52499999999998</v>
      </c>
      <c r="AG52">
        <v>0.23493900000000001</v>
      </c>
      <c r="AH52" t="s">
        <v>55</v>
      </c>
      <c r="AI52" t="s">
        <v>54</v>
      </c>
      <c r="AJ52">
        <v>1265.4100000000001</v>
      </c>
      <c r="AK52">
        <v>0.114742</v>
      </c>
    </row>
    <row r="53" spans="1:37" x14ac:dyDescent="0.25">
      <c r="A53" s="27">
        <v>2020</v>
      </c>
      <c r="B53" t="s">
        <v>71</v>
      </c>
      <c r="C53">
        <v>1249.3</v>
      </c>
      <c r="E53">
        <v>0.84329100000000001</v>
      </c>
      <c r="F53">
        <v>12190.2</v>
      </c>
      <c r="G53">
        <v>10910.9</v>
      </c>
      <c r="H53">
        <v>6593.53</v>
      </c>
      <c r="I53">
        <v>0.32544699999999999</v>
      </c>
      <c r="J53">
        <v>3967.35</v>
      </c>
      <c r="K53">
        <v>28.354500000000002</v>
      </c>
      <c r="L53">
        <v>24.773199999999999</v>
      </c>
      <c r="M53">
        <v>21.192</v>
      </c>
      <c r="N53">
        <v>11.123900000000001</v>
      </c>
      <c r="O53">
        <v>8.0575399999999995</v>
      </c>
      <c r="P53">
        <v>4.9912200000000002</v>
      </c>
      <c r="Q53">
        <v>3.65782E-3</v>
      </c>
      <c r="R53" t="s">
        <v>55</v>
      </c>
      <c r="S53">
        <v>152.405</v>
      </c>
      <c r="T53">
        <v>102.569</v>
      </c>
      <c r="U53">
        <v>98.817700000000002</v>
      </c>
      <c r="V53">
        <v>42.578600000000002</v>
      </c>
      <c r="W53">
        <v>23.148800000000001</v>
      </c>
      <c r="X53">
        <v>21.686299999999999</v>
      </c>
      <c r="Y53">
        <v>2.7693300000000001E-2</v>
      </c>
      <c r="Z53" t="s">
        <v>55</v>
      </c>
      <c r="AA53">
        <v>938.81</v>
      </c>
      <c r="AB53">
        <v>938.81</v>
      </c>
      <c r="AC53">
        <v>938.81</v>
      </c>
      <c r="AD53">
        <v>300.96899999999999</v>
      </c>
      <c r="AE53">
        <v>300.96899999999999</v>
      </c>
      <c r="AF53">
        <v>300.96899999999999</v>
      </c>
      <c r="AG53">
        <v>0.23014499999999999</v>
      </c>
      <c r="AH53" t="s">
        <v>55</v>
      </c>
      <c r="AI53" t="s">
        <v>54</v>
      </c>
      <c r="AJ53">
        <v>1066.1500000000001</v>
      </c>
      <c r="AK53">
        <v>9.7714800000000004E-2</v>
      </c>
    </row>
    <row r="54" spans="1:37" x14ac:dyDescent="0.25">
      <c r="A54" s="27">
        <v>2021</v>
      </c>
      <c r="B54" t="s">
        <v>72</v>
      </c>
      <c r="C54">
        <v>1314.76</v>
      </c>
      <c r="E54">
        <v>0.84597999999999995</v>
      </c>
      <c r="F54">
        <v>12537.7</v>
      </c>
      <c r="G54">
        <v>11261.3</v>
      </c>
      <c r="H54">
        <v>6641.28</v>
      </c>
      <c r="I54">
        <v>0.32780399999999998</v>
      </c>
      <c r="J54">
        <v>3975.05</v>
      </c>
      <c r="K54">
        <v>29.637</v>
      </c>
      <c r="L54">
        <v>25.676200000000001</v>
      </c>
      <c r="M54">
        <v>21.715399999999999</v>
      </c>
      <c r="N54">
        <v>12.264900000000001</v>
      </c>
      <c r="O54">
        <v>8.9159600000000001</v>
      </c>
      <c r="P54">
        <v>5.5670099999999998</v>
      </c>
      <c r="Q54">
        <v>3.6694900000000001E-3</v>
      </c>
      <c r="R54" t="s">
        <v>55</v>
      </c>
      <c r="S54">
        <v>150.17500000000001</v>
      </c>
      <c r="T54">
        <v>97.442599999999999</v>
      </c>
      <c r="U54">
        <v>93.473399999999998</v>
      </c>
      <c r="V54">
        <v>45.920499999999997</v>
      </c>
      <c r="W54">
        <v>23.554600000000001</v>
      </c>
      <c r="X54">
        <v>21.871099999999998</v>
      </c>
      <c r="Y54">
        <v>2.77816E-2</v>
      </c>
      <c r="Z54" t="s">
        <v>55</v>
      </c>
      <c r="AA54">
        <v>1002.13</v>
      </c>
      <c r="AB54">
        <v>1002.13</v>
      </c>
      <c r="AC54">
        <v>1002.13</v>
      </c>
      <c r="AD54">
        <v>353.43700000000001</v>
      </c>
      <c r="AE54">
        <v>353.43700000000001</v>
      </c>
      <c r="AF54">
        <v>353.43700000000001</v>
      </c>
      <c r="AG54">
        <v>0.230879</v>
      </c>
      <c r="AH54" t="s">
        <v>55</v>
      </c>
      <c r="AI54" t="s">
        <v>54</v>
      </c>
      <c r="AJ54">
        <v>1125.25</v>
      </c>
      <c r="AK54">
        <v>9.9921499999999996E-2</v>
      </c>
    </row>
    <row r="55" spans="1:37" x14ac:dyDescent="0.25">
      <c r="A55" s="27">
        <v>2022</v>
      </c>
      <c r="B55" t="s">
        <v>73</v>
      </c>
      <c r="C55">
        <v>1469.22</v>
      </c>
      <c r="E55">
        <v>0.85907500000000003</v>
      </c>
      <c r="F55">
        <v>13025.1</v>
      </c>
      <c r="G55">
        <v>11759.9</v>
      </c>
      <c r="H55">
        <v>6884.05</v>
      </c>
      <c r="I55">
        <v>0.33978700000000001</v>
      </c>
      <c r="J55">
        <v>4012.97</v>
      </c>
      <c r="K55">
        <v>31.8643</v>
      </c>
      <c r="L55">
        <v>27.674299999999999</v>
      </c>
      <c r="M55">
        <v>23.484300000000001</v>
      </c>
      <c r="N55">
        <v>13.3133</v>
      </c>
      <c r="O55">
        <v>9.8252400000000009</v>
      </c>
      <c r="P55">
        <v>6.3371700000000004</v>
      </c>
      <c r="Q55">
        <v>3.7262900000000002E-3</v>
      </c>
      <c r="R55" t="s">
        <v>55</v>
      </c>
      <c r="S55">
        <v>157.83600000000001</v>
      </c>
      <c r="T55">
        <v>101.895</v>
      </c>
      <c r="U55">
        <v>97.683999999999997</v>
      </c>
      <c r="V55">
        <v>50.744</v>
      </c>
      <c r="W55">
        <v>26.4208</v>
      </c>
      <c r="X55">
        <v>24.59</v>
      </c>
      <c r="Y55">
        <v>2.82116E-2</v>
      </c>
      <c r="Z55" t="s">
        <v>55</v>
      </c>
      <c r="AA55">
        <v>1147.28</v>
      </c>
      <c r="AB55">
        <v>1147.28</v>
      </c>
      <c r="AC55">
        <v>1147.28</v>
      </c>
      <c r="AD55">
        <v>413.416</v>
      </c>
      <c r="AE55">
        <v>413.416</v>
      </c>
      <c r="AF55">
        <v>413.416</v>
      </c>
      <c r="AG55">
        <v>0.23445299999999999</v>
      </c>
      <c r="AH55" t="s">
        <v>55</v>
      </c>
      <c r="AI55" t="s">
        <v>54</v>
      </c>
      <c r="AJ55">
        <v>1276.8499999999999</v>
      </c>
      <c r="AK55">
        <v>0.10857600000000001</v>
      </c>
    </row>
    <row r="56" spans="1:37" x14ac:dyDescent="0.25">
      <c r="A56" s="27">
        <v>2023</v>
      </c>
      <c r="B56" t="s">
        <v>74</v>
      </c>
      <c r="C56">
        <v>1590.48</v>
      </c>
      <c r="E56">
        <v>0.87154399999999999</v>
      </c>
      <c r="F56">
        <v>13453</v>
      </c>
      <c r="G56">
        <v>12182.8</v>
      </c>
      <c r="H56">
        <v>7132.31</v>
      </c>
      <c r="I56">
        <v>0.35204099999999999</v>
      </c>
      <c r="J56">
        <v>4049.76</v>
      </c>
      <c r="K56">
        <v>33.7361</v>
      </c>
      <c r="L56">
        <v>29.401499999999999</v>
      </c>
      <c r="M56">
        <v>25.0669</v>
      </c>
      <c r="N56">
        <v>13.993600000000001</v>
      </c>
      <c r="O56">
        <v>10.423400000000001</v>
      </c>
      <c r="P56">
        <v>6.8532200000000003</v>
      </c>
      <c r="Q56">
        <v>3.7803699999999999E-3</v>
      </c>
      <c r="R56" t="s">
        <v>55</v>
      </c>
      <c r="S56">
        <v>167.53700000000001</v>
      </c>
      <c r="T56">
        <v>108.819</v>
      </c>
      <c r="U56">
        <v>104.399</v>
      </c>
      <c r="V56">
        <v>54.435000000000002</v>
      </c>
      <c r="W56">
        <v>28.972899999999999</v>
      </c>
      <c r="X56">
        <v>27.0564</v>
      </c>
      <c r="Y56">
        <v>2.86211E-2</v>
      </c>
      <c r="Z56" t="s">
        <v>55</v>
      </c>
      <c r="AA56">
        <v>1263.28</v>
      </c>
      <c r="AB56">
        <v>1263.28</v>
      </c>
      <c r="AC56">
        <v>1263.28</v>
      </c>
      <c r="AD56">
        <v>450.17500000000001</v>
      </c>
      <c r="AE56">
        <v>450.17500000000001</v>
      </c>
      <c r="AF56">
        <v>450.17500000000001</v>
      </c>
      <c r="AG56">
        <v>0.23785600000000001</v>
      </c>
      <c r="AH56" t="s">
        <v>55</v>
      </c>
      <c r="AI56" t="s">
        <v>54</v>
      </c>
      <c r="AJ56">
        <v>1401.5</v>
      </c>
      <c r="AK56">
        <v>0.11504</v>
      </c>
    </row>
    <row r="57" spans="1:37" x14ac:dyDescent="0.25">
      <c r="A57" s="27">
        <v>2024</v>
      </c>
      <c r="B57" t="s">
        <v>75</v>
      </c>
      <c r="C57">
        <v>1660.68</v>
      </c>
      <c r="E57">
        <v>0.88088900000000003</v>
      </c>
      <c r="F57">
        <v>13784.4</v>
      </c>
      <c r="G57">
        <v>12502.3</v>
      </c>
      <c r="H57">
        <v>7330.43</v>
      </c>
      <c r="I57">
        <v>0.36181999999999997</v>
      </c>
      <c r="J57">
        <v>4077.77</v>
      </c>
      <c r="K57">
        <v>35.0627</v>
      </c>
      <c r="L57">
        <v>30.621200000000002</v>
      </c>
      <c r="M57">
        <v>26.1797</v>
      </c>
      <c r="N57">
        <v>14.4116</v>
      </c>
      <c r="O57">
        <v>10.776199999999999</v>
      </c>
      <c r="P57">
        <v>7.1408199999999997</v>
      </c>
      <c r="Q57">
        <v>3.8209099999999998E-3</v>
      </c>
      <c r="R57" t="s">
        <v>55</v>
      </c>
      <c r="S57">
        <v>176.49600000000001</v>
      </c>
      <c r="T57">
        <v>115.38200000000001</v>
      </c>
      <c r="U57">
        <v>110.782</v>
      </c>
      <c r="V57">
        <v>56.8613</v>
      </c>
      <c r="W57">
        <v>30.671399999999998</v>
      </c>
      <c r="X57">
        <v>28.700099999999999</v>
      </c>
      <c r="Y57">
        <v>2.8927999999999999E-2</v>
      </c>
      <c r="Z57" t="s">
        <v>55</v>
      </c>
      <c r="AA57">
        <v>1331.98</v>
      </c>
      <c r="AB57">
        <v>1331.98</v>
      </c>
      <c r="AC57">
        <v>1331.98</v>
      </c>
      <c r="AD57">
        <v>468.11700000000002</v>
      </c>
      <c r="AE57">
        <v>468.11700000000002</v>
      </c>
      <c r="AF57">
        <v>468.11700000000002</v>
      </c>
      <c r="AG57">
        <v>0.24040600000000001</v>
      </c>
      <c r="AH57" t="s">
        <v>55</v>
      </c>
      <c r="AI57" t="s">
        <v>54</v>
      </c>
      <c r="AJ57">
        <v>1477.98</v>
      </c>
      <c r="AK57">
        <v>0.118217</v>
      </c>
    </row>
    <row r="58" spans="1:37" x14ac:dyDescent="0.25">
      <c r="A58" s="27">
        <v>2025</v>
      </c>
      <c r="B58" t="s">
        <v>76</v>
      </c>
      <c r="C58">
        <v>1698.55</v>
      </c>
      <c r="E58">
        <v>0.88777099999999998</v>
      </c>
      <c r="F58">
        <v>14041.8</v>
      </c>
      <c r="G58">
        <v>12748.6</v>
      </c>
      <c r="H58">
        <v>7483.52</v>
      </c>
      <c r="I58">
        <v>0.36937599999999998</v>
      </c>
      <c r="J58">
        <v>4098.66</v>
      </c>
      <c r="K58">
        <v>36.023699999999998</v>
      </c>
      <c r="L58">
        <v>31.491700000000002</v>
      </c>
      <c r="M58">
        <v>26.959800000000001</v>
      </c>
      <c r="N58">
        <v>14.702400000000001</v>
      </c>
      <c r="O58">
        <v>11.0083</v>
      </c>
      <c r="P58">
        <v>7.3143000000000002</v>
      </c>
      <c r="Q58">
        <v>3.8507599999999999E-3</v>
      </c>
      <c r="R58" t="s">
        <v>55</v>
      </c>
      <c r="S58">
        <v>183.91399999999999</v>
      </c>
      <c r="T58">
        <v>120.745</v>
      </c>
      <c r="U58">
        <v>115.991</v>
      </c>
      <c r="V58">
        <v>58.4983</v>
      </c>
      <c r="W58">
        <v>31.747499999999999</v>
      </c>
      <c r="X58">
        <v>29.734000000000002</v>
      </c>
      <c r="Y58">
        <v>2.9153999999999999E-2</v>
      </c>
      <c r="Z58" t="s">
        <v>55</v>
      </c>
      <c r="AA58">
        <v>1370.27</v>
      </c>
      <c r="AB58">
        <v>1370.27</v>
      </c>
      <c r="AC58">
        <v>1370.27</v>
      </c>
      <c r="AD58">
        <v>477.51799999999997</v>
      </c>
      <c r="AE58">
        <v>477.51799999999997</v>
      </c>
      <c r="AF58">
        <v>477.51799999999997</v>
      </c>
      <c r="AG58">
        <v>0.242284</v>
      </c>
      <c r="AH58" t="s">
        <v>55</v>
      </c>
      <c r="AI58" t="s">
        <v>54</v>
      </c>
      <c r="AJ58">
        <v>1522.51</v>
      </c>
      <c r="AK58">
        <v>0.119426</v>
      </c>
    </row>
    <row r="59" spans="1:37" x14ac:dyDescent="0.25">
      <c r="A59" s="27">
        <v>2026</v>
      </c>
      <c r="B59" t="s">
        <v>77</v>
      </c>
      <c r="C59">
        <v>1721.81</v>
      </c>
      <c r="E59">
        <v>0.89326899999999998</v>
      </c>
      <c r="F59">
        <v>14253.3</v>
      </c>
      <c r="G59">
        <v>12951.9</v>
      </c>
      <c r="H59">
        <v>7610.48</v>
      </c>
      <c r="I59">
        <v>0.375643</v>
      </c>
      <c r="J59">
        <v>4115.49</v>
      </c>
      <c r="K59">
        <v>36.788699999999999</v>
      </c>
      <c r="L59">
        <v>32.178199999999997</v>
      </c>
      <c r="M59">
        <v>27.567699999999999</v>
      </c>
      <c r="N59">
        <v>14.9366</v>
      </c>
      <c r="O59">
        <v>11.1912</v>
      </c>
      <c r="P59">
        <v>7.4456600000000002</v>
      </c>
      <c r="Q59">
        <v>3.8746000000000002E-3</v>
      </c>
      <c r="R59" t="s">
        <v>55</v>
      </c>
      <c r="S59">
        <v>189.601</v>
      </c>
      <c r="T59">
        <v>124.77800000000001</v>
      </c>
      <c r="U59">
        <v>119.899</v>
      </c>
      <c r="V59">
        <v>59.693800000000003</v>
      </c>
      <c r="W59">
        <v>32.479100000000003</v>
      </c>
      <c r="X59">
        <v>30.430700000000002</v>
      </c>
      <c r="Y59">
        <v>2.9334499999999999E-2</v>
      </c>
      <c r="Z59" t="s">
        <v>55</v>
      </c>
      <c r="AA59">
        <v>1395.14</v>
      </c>
      <c r="AB59">
        <v>1395.14</v>
      </c>
      <c r="AC59">
        <v>1395.14</v>
      </c>
      <c r="AD59">
        <v>484.35599999999999</v>
      </c>
      <c r="AE59">
        <v>484.35599999999999</v>
      </c>
      <c r="AF59">
        <v>484.35599999999999</v>
      </c>
      <c r="AG59">
        <v>0.243785</v>
      </c>
      <c r="AH59" t="s">
        <v>55</v>
      </c>
      <c r="AI59" t="s">
        <v>54</v>
      </c>
      <c r="AJ59">
        <v>1552.1</v>
      </c>
      <c r="AK59">
        <v>0.119836</v>
      </c>
    </row>
    <row r="60" spans="1:37" x14ac:dyDescent="0.25">
      <c r="A60" s="27">
        <v>2027</v>
      </c>
      <c r="B60" t="s">
        <v>78</v>
      </c>
      <c r="C60">
        <v>1738.76</v>
      </c>
      <c r="E60">
        <v>0.89792099999999997</v>
      </c>
      <c r="F60">
        <v>14433.6</v>
      </c>
      <c r="G60">
        <v>13125.8</v>
      </c>
      <c r="H60">
        <v>7721.36</v>
      </c>
      <c r="I60">
        <v>0.38111499999999998</v>
      </c>
      <c r="J60">
        <v>4129.8500000000004</v>
      </c>
      <c r="K60">
        <v>37.431199999999997</v>
      </c>
      <c r="L60">
        <v>32.754100000000001</v>
      </c>
      <c r="M60">
        <v>28.077000000000002</v>
      </c>
      <c r="N60">
        <v>15.1349</v>
      </c>
      <c r="O60">
        <v>11.346</v>
      </c>
      <c r="P60">
        <v>7.5571900000000003</v>
      </c>
      <c r="Q60">
        <v>3.89478E-3</v>
      </c>
      <c r="R60" t="s">
        <v>55</v>
      </c>
      <c r="S60">
        <v>193.678</v>
      </c>
      <c r="T60">
        <v>127.623</v>
      </c>
      <c r="U60">
        <v>122.651</v>
      </c>
      <c r="V60">
        <v>60.604700000000001</v>
      </c>
      <c r="W60">
        <v>33.014200000000002</v>
      </c>
      <c r="X60">
        <v>30.9375</v>
      </c>
      <c r="Y60">
        <v>2.9487300000000001E-2</v>
      </c>
      <c r="Z60" t="s">
        <v>55</v>
      </c>
      <c r="AA60">
        <v>1414.49</v>
      </c>
      <c r="AB60">
        <v>1414.49</v>
      </c>
      <c r="AC60">
        <v>1414.49</v>
      </c>
      <c r="AD60">
        <v>490.34500000000003</v>
      </c>
      <c r="AE60">
        <v>490.34500000000003</v>
      </c>
      <c r="AF60">
        <v>490.34500000000003</v>
      </c>
      <c r="AG60">
        <v>0.245055</v>
      </c>
      <c r="AH60" t="s">
        <v>55</v>
      </c>
      <c r="AI60" t="s">
        <v>54</v>
      </c>
      <c r="AJ60">
        <v>1574.87</v>
      </c>
      <c r="AK60">
        <v>0.11998300000000001</v>
      </c>
    </row>
    <row r="61" spans="1:37" x14ac:dyDescent="0.25">
      <c r="A61" s="27">
        <v>2028</v>
      </c>
      <c r="B61" t="s">
        <v>79</v>
      </c>
      <c r="C61">
        <v>1752.14</v>
      </c>
      <c r="E61">
        <v>0.90196100000000001</v>
      </c>
      <c r="F61">
        <v>14589.4</v>
      </c>
      <c r="G61">
        <v>13276.5</v>
      </c>
      <c r="H61">
        <v>7820.28</v>
      </c>
      <c r="I61">
        <v>0.38599800000000001</v>
      </c>
      <c r="J61">
        <v>4142.3999999999996</v>
      </c>
      <c r="K61">
        <v>37.975200000000001</v>
      </c>
      <c r="L61">
        <v>33.2423</v>
      </c>
      <c r="M61">
        <v>28.509399999999999</v>
      </c>
      <c r="N61">
        <v>15.302099999999999</v>
      </c>
      <c r="O61">
        <v>11.4771</v>
      </c>
      <c r="P61">
        <v>7.6520400000000004</v>
      </c>
      <c r="Q61">
        <v>3.9123099999999996E-3</v>
      </c>
      <c r="R61" t="s">
        <v>55</v>
      </c>
      <c r="S61">
        <v>196.58099999999999</v>
      </c>
      <c r="T61">
        <v>129.62200000000001</v>
      </c>
      <c r="U61">
        <v>124.58199999999999</v>
      </c>
      <c r="V61">
        <v>61.319299999999998</v>
      </c>
      <c r="W61">
        <v>33.427100000000003</v>
      </c>
      <c r="X61">
        <v>31.3277</v>
      </c>
      <c r="Y61">
        <v>2.962E-2</v>
      </c>
      <c r="Z61" t="s">
        <v>55</v>
      </c>
      <c r="AA61">
        <v>1430.69</v>
      </c>
      <c r="AB61">
        <v>1430.69</v>
      </c>
      <c r="AC61">
        <v>1430.69</v>
      </c>
      <c r="AD61">
        <v>495.596</v>
      </c>
      <c r="AE61">
        <v>495.596</v>
      </c>
      <c r="AF61">
        <v>495.596</v>
      </c>
      <c r="AG61">
        <v>0.24615699999999999</v>
      </c>
      <c r="AH61" t="s">
        <v>55</v>
      </c>
      <c r="AI61" t="s">
        <v>54</v>
      </c>
      <c r="AJ61">
        <v>1593.56</v>
      </c>
      <c r="AK61">
        <v>0.120028</v>
      </c>
    </row>
  </sheetData>
  <pageMargins left="0.7" right="0.7" top="0.75" bottom="0.75" header="0.3" footer="0.3"/>
  <pageSetup orientation="portrait" horizontalDpi="300" verticalDpi="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2"/>
  <sheetViews>
    <sheetView workbookViewId="0">
      <selection activeCell="L20" sqref="L20"/>
    </sheetView>
  </sheetViews>
  <sheetFormatPr defaultColWidth="10" defaultRowHeight="15" x14ac:dyDescent="0.25"/>
  <cols>
    <col min="2" max="3" width="10.140625" bestFit="1" customWidth="1"/>
    <col min="4" max="5" width="10.5703125" bestFit="1" customWidth="1"/>
    <col min="9" max="10" width="10.140625" bestFit="1" customWidth="1"/>
    <col min="11" max="11" width="10.5703125" bestFit="1" customWidth="1"/>
    <col min="12" max="12" width="10.140625" bestFit="1" customWidth="1"/>
    <col min="16" max="17" width="10.140625" bestFit="1" customWidth="1"/>
    <col min="18" max="18" width="10.5703125" bestFit="1" customWidth="1"/>
    <col min="19" max="19" width="10.140625" bestFit="1" customWidth="1"/>
  </cols>
  <sheetData>
    <row r="1" spans="1:23" x14ac:dyDescent="0.25">
      <c r="A1" t="s">
        <v>83</v>
      </c>
    </row>
    <row r="2" spans="1:23" x14ac:dyDescent="0.25">
      <c r="A2" t="s">
        <v>90</v>
      </c>
    </row>
    <row r="3" spans="1:23" s="20" customFormat="1" x14ac:dyDescent="0.25">
      <c r="A3" t="s">
        <v>64</v>
      </c>
      <c r="B3"/>
      <c r="C3"/>
      <c r="D3"/>
      <c r="E3"/>
      <c r="F3"/>
      <c r="G3"/>
      <c r="H3"/>
      <c r="I3"/>
      <c r="J3"/>
      <c r="K3"/>
      <c r="L3"/>
      <c r="M3"/>
      <c r="N3"/>
    </row>
    <row r="4" spans="1:23" s="20" customFormat="1" ht="15.75" thickBot="1" x14ac:dyDescent="0.3">
      <c r="A4" t="s">
        <v>15</v>
      </c>
      <c r="B4">
        <v>0.95599999999999996</v>
      </c>
      <c r="C4"/>
      <c r="D4"/>
      <c r="E4"/>
      <c r="F4"/>
      <c r="G4"/>
      <c r="H4" t="s">
        <v>16</v>
      </c>
      <c r="I4">
        <v>0.95599999999999996</v>
      </c>
      <c r="J4"/>
      <c r="K4"/>
      <c r="L4"/>
      <c r="M4"/>
      <c r="N4"/>
      <c r="O4" t="s">
        <v>16</v>
      </c>
      <c r="P4">
        <v>0.91300000000000003</v>
      </c>
      <c r="Q4"/>
      <c r="R4"/>
      <c r="S4"/>
      <c r="T4"/>
    </row>
    <row r="5" spans="1:23" s="20" customFormat="1" ht="45.75" thickBot="1" x14ac:dyDescent="0.3">
      <c r="A5" s="1" t="s">
        <v>9</v>
      </c>
      <c r="B5" s="1" t="s">
        <v>10</v>
      </c>
      <c r="C5" s="1" t="s">
        <v>106</v>
      </c>
      <c r="D5" s="1" t="s">
        <v>12</v>
      </c>
      <c r="E5" s="1" t="s">
        <v>13</v>
      </c>
      <c r="F5" s="1" t="s">
        <v>14</v>
      </c>
      <c r="G5"/>
      <c r="H5" s="1" t="s">
        <v>9</v>
      </c>
      <c r="I5" s="1" t="s">
        <v>10</v>
      </c>
      <c r="J5" s="1" t="s">
        <v>106</v>
      </c>
      <c r="K5" s="1" t="s">
        <v>12</v>
      </c>
      <c r="L5" s="1" t="s">
        <v>13</v>
      </c>
      <c r="M5" s="1" t="s">
        <v>14</v>
      </c>
      <c r="N5"/>
      <c r="O5" s="1" t="s">
        <v>9</v>
      </c>
      <c r="P5" s="1" t="s">
        <v>10</v>
      </c>
      <c r="Q5" s="1" t="s">
        <v>107</v>
      </c>
      <c r="R5" s="1" t="s">
        <v>12</v>
      </c>
      <c r="S5" s="1" t="s">
        <v>13</v>
      </c>
      <c r="T5" s="1" t="s">
        <v>14</v>
      </c>
    </row>
    <row r="6" spans="1:23" s="20" customFormat="1" x14ac:dyDescent="0.25">
      <c r="A6" s="2">
        <v>2017</v>
      </c>
      <c r="B6" s="5">
        <v>2162</v>
      </c>
      <c r="C6" s="4">
        <v>1000.3</v>
      </c>
      <c r="D6" s="5">
        <v>34063.800000000003</v>
      </c>
      <c r="E6" s="5">
        <v>21975.7</v>
      </c>
      <c r="F6" s="3">
        <v>0.57870200000000005</v>
      </c>
      <c r="G6"/>
      <c r="H6" s="2">
        <v>2017</v>
      </c>
      <c r="I6" s="4">
        <v>2889</v>
      </c>
      <c r="J6" s="4">
        <v>750</v>
      </c>
      <c r="K6" s="4">
        <v>11229.9</v>
      </c>
      <c r="L6" s="4">
        <v>6508.8</v>
      </c>
      <c r="M6" s="3">
        <v>0.32126500000000002</v>
      </c>
      <c r="N6"/>
      <c r="O6" s="2">
        <v>2017</v>
      </c>
      <c r="P6" s="4">
        <v>2889</v>
      </c>
      <c r="Q6" s="4">
        <v>750</v>
      </c>
      <c r="R6" s="4">
        <v>11229.9</v>
      </c>
      <c r="S6" s="4">
        <v>6508.8</v>
      </c>
      <c r="T6" s="3">
        <v>0.32126500000000002</v>
      </c>
    </row>
    <row r="7" spans="1:23" s="20" customFormat="1" x14ac:dyDescent="0.25">
      <c r="A7" s="2">
        <v>2018</v>
      </c>
      <c r="B7" s="5">
        <v>2043</v>
      </c>
      <c r="C7" s="4">
        <v>997.89599999999996</v>
      </c>
      <c r="D7" s="5">
        <v>35946.1</v>
      </c>
      <c r="E7" s="5">
        <v>22593.1</v>
      </c>
      <c r="F7" s="3">
        <v>0.59496199999999999</v>
      </c>
      <c r="G7"/>
      <c r="H7" s="2">
        <v>2018</v>
      </c>
      <c r="I7" s="4">
        <v>2640</v>
      </c>
      <c r="J7" s="4">
        <v>750</v>
      </c>
      <c r="K7" s="4">
        <v>11358.5</v>
      </c>
      <c r="L7" s="4">
        <v>6879.72</v>
      </c>
      <c r="M7" s="3">
        <v>0.33957300000000001</v>
      </c>
      <c r="N7"/>
      <c r="O7" s="2">
        <v>2018</v>
      </c>
      <c r="P7" s="4">
        <v>2640</v>
      </c>
      <c r="Q7" s="4">
        <v>750</v>
      </c>
      <c r="R7" s="4">
        <v>11358.5</v>
      </c>
      <c r="S7" s="4">
        <v>6879.72</v>
      </c>
      <c r="T7" s="3">
        <v>0.33957300000000001</v>
      </c>
    </row>
    <row r="8" spans="1:23" s="20" customFormat="1" x14ac:dyDescent="0.25">
      <c r="A8" s="2">
        <v>2019</v>
      </c>
      <c r="B8" s="28">
        <v>4800.38</v>
      </c>
      <c r="C8" s="4">
        <v>1834.37</v>
      </c>
      <c r="D8" s="5">
        <v>37091</v>
      </c>
      <c r="E8" s="5">
        <v>23455.599999999999</v>
      </c>
      <c r="F8" s="3">
        <v>0.61767399999999995</v>
      </c>
      <c r="G8"/>
      <c r="H8" s="2">
        <v>2019</v>
      </c>
      <c r="I8" s="4">
        <v>1452.29</v>
      </c>
      <c r="J8" s="4">
        <v>892.98299999999995</v>
      </c>
      <c r="K8" s="4">
        <v>11028.3</v>
      </c>
      <c r="L8" s="4">
        <v>6918.48</v>
      </c>
      <c r="M8" s="3">
        <v>0.34148600000000001</v>
      </c>
      <c r="N8"/>
      <c r="O8" s="2">
        <v>2019</v>
      </c>
      <c r="P8" s="4">
        <v>1452.29</v>
      </c>
      <c r="Q8" s="4">
        <v>855.74400000000003</v>
      </c>
      <c r="R8" s="4">
        <v>11028.3</v>
      </c>
      <c r="S8" s="4">
        <v>6918.48</v>
      </c>
      <c r="T8" s="3">
        <v>0.34148600000000001</v>
      </c>
    </row>
    <row r="9" spans="1:23" s="20" customFormat="1" x14ac:dyDescent="0.25">
      <c r="A9" s="2">
        <v>2020</v>
      </c>
      <c r="B9" s="28">
        <v>4868.82</v>
      </c>
      <c r="C9" s="4">
        <v>1861.51</v>
      </c>
      <c r="D9" s="5">
        <v>37485.5</v>
      </c>
      <c r="E9" s="5">
        <v>23843.5</v>
      </c>
      <c r="F9" s="3">
        <v>0.627888</v>
      </c>
      <c r="G9"/>
      <c r="H9" s="2">
        <v>2020</v>
      </c>
      <c r="I9" s="4">
        <v>1301.94</v>
      </c>
      <c r="J9" s="4">
        <v>792.65300000000002</v>
      </c>
      <c r="K9" s="4">
        <v>11289.4</v>
      </c>
      <c r="L9" s="4">
        <v>6821.01</v>
      </c>
      <c r="M9" s="3">
        <v>0.336675</v>
      </c>
      <c r="N9"/>
      <c r="O9" s="2">
        <v>2020</v>
      </c>
      <c r="P9" s="4">
        <v>1307.22</v>
      </c>
      <c r="Q9" s="4">
        <v>763.50099999999998</v>
      </c>
      <c r="R9" s="4">
        <v>11327.4</v>
      </c>
      <c r="S9" s="4">
        <v>6843.76</v>
      </c>
      <c r="T9" s="3">
        <v>0.33779799999999999</v>
      </c>
    </row>
    <row r="10" spans="1:23" s="20" customFormat="1" x14ac:dyDescent="0.25">
      <c r="A10" s="2">
        <v>2021</v>
      </c>
      <c r="B10" s="28">
        <v>4908.68</v>
      </c>
      <c r="C10" s="4">
        <v>1876.89</v>
      </c>
      <c r="D10" s="5">
        <v>37807.699999999997</v>
      </c>
      <c r="E10" s="5">
        <v>24113.8</v>
      </c>
      <c r="F10" s="3">
        <v>0.63500599999999996</v>
      </c>
      <c r="G10"/>
      <c r="H10" s="2">
        <v>2021</v>
      </c>
      <c r="I10" s="4">
        <v>1391.1</v>
      </c>
      <c r="J10" s="4">
        <v>856.745</v>
      </c>
      <c r="K10" s="4">
        <v>11890.6</v>
      </c>
      <c r="L10" s="4">
        <v>7028.67</v>
      </c>
      <c r="M10" s="3">
        <v>0.34692499999999998</v>
      </c>
      <c r="N10"/>
      <c r="O10" s="2">
        <v>2021</v>
      </c>
      <c r="P10" s="4">
        <v>1398.99</v>
      </c>
      <c r="Q10" s="4">
        <v>827.255</v>
      </c>
      <c r="R10" s="4">
        <v>11955.5</v>
      </c>
      <c r="S10" s="4">
        <v>7068.52</v>
      </c>
      <c r="T10" s="3">
        <v>0.34889199999999998</v>
      </c>
    </row>
    <row r="11" spans="1:23" s="20" customFormat="1" x14ac:dyDescent="0.25">
      <c r="A11" s="2">
        <v>2022</v>
      </c>
      <c r="B11" s="28">
        <v>4936.76</v>
      </c>
      <c r="C11" s="4">
        <v>1887.48</v>
      </c>
      <c r="D11" s="5">
        <v>38088.300000000003</v>
      </c>
      <c r="E11" s="5">
        <v>24332.799999999999</v>
      </c>
      <c r="F11" s="3">
        <v>0.64077399999999995</v>
      </c>
      <c r="G11"/>
      <c r="H11" s="2">
        <v>2022</v>
      </c>
      <c r="I11" s="4">
        <v>1567.84</v>
      </c>
      <c r="J11" s="4">
        <v>987.57299999999998</v>
      </c>
      <c r="K11" s="4">
        <v>12604.3</v>
      </c>
      <c r="L11" s="4">
        <v>7415.95</v>
      </c>
      <c r="M11" s="3">
        <v>0.36604100000000001</v>
      </c>
      <c r="N11"/>
      <c r="O11" s="2">
        <v>2022</v>
      </c>
      <c r="P11" s="4">
        <v>1578.24</v>
      </c>
      <c r="Q11" s="4">
        <v>955.16</v>
      </c>
      <c r="R11" s="4">
        <v>12693.3</v>
      </c>
      <c r="S11" s="4">
        <v>7471.85</v>
      </c>
      <c r="T11" s="3">
        <v>0.36880000000000002</v>
      </c>
    </row>
    <row r="12" spans="1:23" s="20" customFormat="1" x14ac:dyDescent="0.25">
      <c r="A12" s="2">
        <v>2023</v>
      </c>
      <c r="B12" s="28">
        <v>4959.32</v>
      </c>
      <c r="C12" s="4">
        <v>1895.96</v>
      </c>
      <c r="D12" s="5">
        <v>38334.300000000003</v>
      </c>
      <c r="E12" s="5">
        <v>24526.3</v>
      </c>
      <c r="F12" s="3">
        <v>0.64587099999999997</v>
      </c>
      <c r="G12"/>
      <c r="H12" s="2">
        <v>2023</v>
      </c>
      <c r="I12" s="4">
        <v>1715.41</v>
      </c>
      <c r="J12" s="4">
        <v>1101.72</v>
      </c>
      <c r="K12" s="4">
        <v>13257.5</v>
      </c>
      <c r="L12" s="4">
        <v>7816.6</v>
      </c>
      <c r="M12" s="3">
        <v>0.38581599999999999</v>
      </c>
      <c r="N12"/>
      <c r="O12" s="2">
        <v>2023</v>
      </c>
      <c r="P12" s="4">
        <v>1728.78</v>
      </c>
      <c r="Q12" s="4">
        <v>1067.3699999999999</v>
      </c>
      <c r="R12" s="4">
        <v>13372.8</v>
      </c>
      <c r="S12" s="4">
        <v>7889.82</v>
      </c>
      <c r="T12" s="3">
        <v>0.38943</v>
      </c>
    </row>
    <row r="13" spans="1:23" s="20" customFormat="1" x14ac:dyDescent="0.25">
      <c r="A13" s="2">
        <v>2024</v>
      </c>
      <c r="B13" s="28">
        <v>4978.5200000000004</v>
      </c>
      <c r="C13" s="4">
        <v>1903.2</v>
      </c>
      <c r="D13" s="5">
        <v>38550.199999999997</v>
      </c>
      <c r="E13" s="5">
        <v>24698.799999999999</v>
      </c>
      <c r="F13" s="3">
        <v>0.65041199999999999</v>
      </c>
      <c r="G13"/>
      <c r="H13" s="2">
        <v>2024</v>
      </c>
      <c r="I13" s="4">
        <v>1811.59</v>
      </c>
      <c r="J13" s="4">
        <v>1177.3699999999999</v>
      </c>
      <c r="K13" s="4">
        <v>13814.3</v>
      </c>
      <c r="L13" s="4">
        <v>8172.22</v>
      </c>
      <c r="M13" s="3">
        <v>0.40336899999999998</v>
      </c>
      <c r="N13"/>
      <c r="O13" s="2">
        <v>2024</v>
      </c>
      <c r="P13" s="4">
        <v>1827.94</v>
      </c>
      <c r="Q13" s="4">
        <v>1138.5899999999999</v>
      </c>
      <c r="R13" s="4">
        <v>13957</v>
      </c>
      <c r="S13" s="4">
        <v>8263.7199999999993</v>
      </c>
      <c r="T13" s="3">
        <v>0.40788600000000003</v>
      </c>
    </row>
    <row r="14" spans="1:23" s="20" customFormat="1" x14ac:dyDescent="0.25">
      <c r="A14" s="2">
        <v>2025</v>
      </c>
      <c r="B14" s="28">
        <v>4995.25</v>
      </c>
      <c r="C14" s="4">
        <v>1909.53</v>
      </c>
      <c r="D14" s="5">
        <v>38739.300000000003</v>
      </c>
      <c r="E14" s="5">
        <v>24851</v>
      </c>
      <c r="F14" s="3">
        <v>0.65442199999999995</v>
      </c>
      <c r="G14"/>
      <c r="H14" s="2">
        <v>2025</v>
      </c>
      <c r="I14" s="4">
        <v>1871.76</v>
      </c>
      <c r="J14" s="4">
        <v>1216.22</v>
      </c>
      <c r="K14" s="4">
        <v>14290.5</v>
      </c>
      <c r="L14" s="4">
        <v>8480.24</v>
      </c>
      <c r="M14" s="3">
        <v>0.41857299999999997</v>
      </c>
      <c r="N14"/>
      <c r="O14" s="2">
        <v>2025</v>
      </c>
      <c r="P14" s="4">
        <v>1891.27</v>
      </c>
      <c r="Q14" s="4">
        <v>1177.76</v>
      </c>
      <c r="R14" s="4">
        <v>14464</v>
      </c>
      <c r="S14" s="4">
        <v>8592.16</v>
      </c>
      <c r="T14" s="3">
        <v>0.424097</v>
      </c>
    </row>
    <row r="15" spans="1:23" s="20" customFormat="1" x14ac:dyDescent="0.25">
      <c r="A15" s="2">
        <v>2026</v>
      </c>
      <c r="B15" s="28">
        <v>5009.8900000000003</v>
      </c>
      <c r="C15" s="4">
        <v>1915.09</v>
      </c>
      <c r="D15" s="5">
        <v>38903</v>
      </c>
      <c r="E15" s="5">
        <v>24983</v>
      </c>
      <c r="F15" s="3">
        <v>0.65789699999999995</v>
      </c>
      <c r="G15"/>
      <c r="H15" s="2">
        <v>2026</v>
      </c>
      <c r="I15" s="4">
        <v>1914.35</v>
      </c>
      <c r="J15" s="4">
        <v>1243.6099999999999</v>
      </c>
      <c r="K15" s="4">
        <v>14716.9</v>
      </c>
      <c r="L15" s="4">
        <v>8759.06</v>
      </c>
      <c r="M15" s="3">
        <v>0.43233500000000002</v>
      </c>
      <c r="N15"/>
      <c r="O15" s="2">
        <v>2026</v>
      </c>
      <c r="P15" s="4">
        <v>1936.33</v>
      </c>
      <c r="Q15" s="4">
        <v>1205.52</v>
      </c>
      <c r="R15" s="4">
        <v>14919.1</v>
      </c>
      <c r="S15" s="4">
        <v>8890.4599999999991</v>
      </c>
      <c r="T15" s="3">
        <v>0.43882100000000002</v>
      </c>
    </row>
    <row r="16" spans="1:23" s="20" customFormat="1" x14ac:dyDescent="0.25">
      <c r="A16" s="2">
        <v>2027</v>
      </c>
      <c r="B16" s="28">
        <v>5022.6499999999996</v>
      </c>
      <c r="C16" s="4">
        <v>1919.94</v>
      </c>
      <c r="D16" s="5">
        <v>39044.199999999997</v>
      </c>
      <c r="E16" s="5">
        <v>25096.7</v>
      </c>
      <c r="F16" s="3">
        <v>0.66089100000000001</v>
      </c>
      <c r="G16"/>
      <c r="H16" s="2">
        <v>2027</v>
      </c>
      <c r="I16" s="4">
        <v>1947.92</v>
      </c>
      <c r="J16" s="4">
        <v>1265.24</v>
      </c>
      <c r="K16" s="4">
        <v>15101.7</v>
      </c>
      <c r="L16" s="4">
        <v>9014.81</v>
      </c>
      <c r="M16" s="3">
        <v>0.44495800000000002</v>
      </c>
      <c r="N16"/>
      <c r="O16" s="2">
        <v>2027</v>
      </c>
      <c r="P16" s="4">
        <v>1971.8</v>
      </c>
      <c r="Q16" s="4">
        <v>1227.4100000000001</v>
      </c>
      <c r="R16" s="4">
        <v>15330</v>
      </c>
      <c r="S16" s="4">
        <v>9164.27</v>
      </c>
      <c r="T16" s="3">
        <v>0.45233600000000002</v>
      </c>
      <c r="W16" s="20">
        <f>0.956*0.675415</f>
        <v>0.64569673999999999</v>
      </c>
    </row>
    <row r="17" spans="1:45" s="20" customFormat="1" x14ac:dyDescent="0.25">
      <c r="A17" s="2">
        <v>2028</v>
      </c>
      <c r="B17" s="28">
        <v>5033.68</v>
      </c>
      <c r="C17" s="4">
        <v>1924.13</v>
      </c>
      <c r="D17" s="5">
        <v>39167</v>
      </c>
      <c r="E17" s="5">
        <v>25195.7</v>
      </c>
      <c r="F17" s="3">
        <v>0.663497</v>
      </c>
      <c r="G17"/>
      <c r="H17" s="2">
        <v>2028</v>
      </c>
      <c r="I17" s="4">
        <v>1975.96</v>
      </c>
      <c r="J17" s="4">
        <v>1283.3599999999999</v>
      </c>
      <c r="K17" s="4">
        <v>15449.3</v>
      </c>
      <c r="L17" s="4">
        <v>9250.24</v>
      </c>
      <c r="M17" s="3">
        <v>0.45657900000000001</v>
      </c>
      <c r="N17"/>
      <c r="O17" s="2">
        <v>2028</v>
      </c>
      <c r="P17" s="4">
        <v>2001.38</v>
      </c>
      <c r="Q17" s="4">
        <v>1245.73</v>
      </c>
      <c r="R17" s="4">
        <v>15701.4</v>
      </c>
      <c r="S17" s="4">
        <v>9416.2900000000009</v>
      </c>
      <c r="T17" s="3">
        <v>0.46477499999999999</v>
      </c>
    </row>
    <row r="18" spans="1:45" x14ac:dyDescent="0.25">
      <c r="A18" s="27"/>
      <c r="B18" s="27"/>
      <c r="C18" s="27"/>
      <c r="D18" s="27"/>
      <c r="E18" s="27"/>
      <c r="F18" s="27"/>
      <c r="G18" s="27"/>
      <c r="H18" s="27"/>
      <c r="I18" s="27"/>
      <c r="J18" s="27"/>
    </row>
    <row r="19" spans="1:45" x14ac:dyDescent="0.25">
      <c r="A19" s="27"/>
      <c r="B19" s="27"/>
      <c r="C19" s="27"/>
      <c r="D19" s="27"/>
      <c r="E19" s="27"/>
      <c r="F19" s="27"/>
      <c r="G19" s="27"/>
      <c r="H19" s="27"/>
      <c r="I19" s="27"/>
      <c r="J19" s="27"/>
    </row>
    <row r="20" spans="1:45" x14ac:dyDescent="0.25">
      <c r="A20" s="27"/>
      <c r="B20" s="27"/>
      <c r="C20" s="27"/>
      <c r="D20" s="27"/>
      <c r="E20" s="27"/>
      <c r="F20" s="27"/>
      <c r="G20" s="27"/>
      <c r="H20" s="27"/>
      <c r="I20" s="27"/>
      <c r="J20" s="27"/>
    </row>
    <row r="21" spans="1:45" x14ac:dyDescent="0.25">
      <c r="A21" s="27" t="s">
        <v>15</v>
      </c>
      <c r="B21" s="27"/>
      <c r="C21" s="27"/>
      <c r="D21" s="27"/>
      <c r="E21" s="27"/>
      <c r="F21" s="27"/>
      <c r="G21" s="27"/>
      <c r="H21" s="27"/>
      <c r="I21" s="27"/>
      <c r="J21" s="27"/>
    </row>
    <row r="22" spans="1:45" x14ac:dyDescent="0.25">
      <c r="A22" t="s">
        <v>105</v>
      </c>
      <c r="B22" t="s">
        <v>19</v>
      </c>
      <c r="C22" t="s">
        <v>5</v>
      </c>
      <c r="D22" t="s">
        <v>2</v>
      </c>
      <c r="E22" t="s">
        <v>22</v>
      </c>
      <c r="F22" t="s">
        <v>23</v>
      </c>
      <c r="G22" t="s">
        <v>24</v>
      </c>
      <c r="H22" t="s">
        <v>25</v>
      </c>
      <c r="I22" t="s">
        <v>26</v>
      </c>
      <c r="J22" t="s">
        <v>27</v>
      </c>
      <c r="K22" t="s">
        <v>28</v>
      </c>
      <c r="L22" t="s">
        <v>29</v>
      </c>
      <c r="M22" t="s">
        <v>30</v>
      </c>
      <c r="N22" t="s">
        <v>31</v>
      </c>
      <c r="O22" t="s">
        <v>32</v>
      </c>
      <c r="P22" t="s">
        <v>33</v>
      </c>
      <c r="Q22" t="s">
        <v>34</v>
      </c>
      <c r="R22" t="s">
        <v>35</v>
      </c>
      <c r="S22" t="s">
        <v>36</v>
      </c>
      <c r="T22" t="s">
        <v>37</v>
      </c>
      <c r="U22" t="s">
        <v>38</v>
      </c>
      <c r="V22" t="s">
        <v>39</v>
      </c>
      <c r="W22" t="s">
        <v>40</v>
      </c>
      <c r="X22" t="s">
        <v>41</v>
      </c>
      <c r="Y22" t="s">
        <v>42</v>
      </c>
      <c r="Z22" t="s">
        <v>35</v>
      </c>
      <c r="AA22" t="s">
        <v>43</v>
      </c>
      <c r="AB22" t="s">
        <v>44</v>
      </c>
      <c r="AC22" t="s">
        <v>45</v>
      </c>
      <c r="AD22" t="s">
        <v>46</v>
      </c>
      <c r="AE22" t="s">
        <v>47</v>
      </c>
      <c r="AF22" t="s">
        <v>48</v>
      </c>
      <c r="AG22" t="s">
        <v>49</v>
      </c>
      <c r="AH22" t="s">
        <v>35</v>
      </c>
      <c r="AI22" t="s">
        <v>56</v>
      </c>
      <c r="AJ22" t="s">
        <v>57</v>
      </c>
      <c r="AK22" t="s">
        <v>58</v>
      </c>
      <c r="AL22" t="s">
        <v>59</v>
      </c>
      <c r="AM22" t="s">
        <v>60</v>
      </c>
      <c r="AN22" t="s">
        <v>61</v>
      </c>
      <c r="AO22" t="s">
        <v>62</v>
      </c>
      <c r="AP22" t="s">
        <v>35</v>
      </c>
      <c r="AQ22" t="s">
        <v>50</v>
      </c>
      <c r="AR22" t="s">
        <v>51</v>
      </c>
      <c r="AS22" t="s">
        <v>52</v>
      </c>
    </row>
    <row r="23" spans="1:45" x14ac:dyDescent="0.25">
      <c r="B23" t="s">
        <v>93</v>
      </c>
      <c r="C23">
        <v>1000.3</v>
      </c>
      <c r="D23">
        <v>4436.6400000000003</v>
      </c>
      <c r="E23">
        <v>0.36556</v>
      </c>
      <c r="F23">
        <v>37109.599999999999</v>
      </c>
      <c r="G23">
        <v>34063.800000000003</v>
      </c>
      <c r="H23">
        <v>21975.7</v>
      </c>
      <c r="I23">
        <v>0.57870200000000005</v>
      </c>
      <c r="J23">
        <v>8036.82</v>
      </c>
      <c r="K23">
        <v>393.952</v>
      </c>
      <c r="L23">
        <v>371.702</v>
      </c>
      <c r="M23">
        <v>349.45299999999997</v>
      </c>
      <c r="N23">
        <v>138.024</v>
      </c>
      <c r="O23">
        <v>112.89</v>
      </c>
      <c r="P23">
        <v>87.754900000000006</v>
      </c>
      <c r="Q23">
        <v>1.36705E-2</v>
      </c>
      <c r="R23" t="s">
        <v>53</v>
      </c>
      <c r="S23">
        <v>286.46499999999997</v>
      </c>
      <c r="T23">
        <v>180.78</v>
      </c>
      <c r="U23">
        <v>172.82499999999999</v>
      </c>
      <c r="V23">
        <v>94.742800000000003</v>
      </c>
      <c r="W23">
        <v>46.9054</v>
      </c>
      <c r="X23">
        <v>43.304699999999997</v>
      </c>
      <c r="Y23">
        <v>1.29555E-2</v>
      </c>
      <c r="Z23" t="s">
        <v>53</v>
      </c>
      <c r="AA23">
        <v>126.20699999999999</v>
      </c>
      <c r="AB23">
        <v>126.20699999999999</v>
      </c>
      <c r="AC23">
        <v>126.20699999999999</v>
      </c>
      <c r="AD23">
        <v>35.505899999999997</v>
      </c>
      <c r="AE23">
        <v>35.505899999999997</v>
      </c>
      <c r="AF23">
        <v>35.505899999999997</v>
      </c>
      <c r="AG23">
        <v>6.7710000000000001E-3</v>
      </c>
      <c r="AH23" t="s">
        <v>53</v>
      </c>
      <c r="AI23">
        <v>321.61</v>
      </c>
      <c r="AJ23">
        <v>321.61</v>
      </c>
      <c r="AK23">
        <v>321.61</v>
      </c>
      <c r="AL23">
        <v>102.333</v>
      </c>
      <c r="AM23">
        <v>102.333</v>
      </c>
      <c r="AN23">
        <v>102.333</v>
      </c>
      <c r="AO23">
        <v>1.8962099999999999E-2</v>
      </c>
      <c r="AP23" t="s">
        <v>53</v>
      </c>
      <c r="AQ23" t="s">
        <v>54</v>
      </c>
      <c r="AR23">
        <v>1000.3</v>
      </c>
      <c r="AS23">
        <v>2.9365499999999999E-2</v>
      </c>
    </row>
    <row r="24" spans="1:45" x14ac:dyDescent="0.25">
      <c r="B24" t="s">
        <v>94</v>
      </c>
      <c r="C24">
        <v>997.89599999999996</v>
      </c>
      <c r="D24">
        <v>4582.3599999999997</v>
      </c>
      <c r="E24">
        <v>0.36556</v>
      </c>
      <c r="F24">
        <v>38364.9</v>
      </c>
      <c r="G24">
        <v>35946.1</v>
      </c>
      <c r="H24">
        <v>22593.1</v>
      </c>
      <c r="I24">
        <v>0.59496199999999999</v>
      </c>
      <c r="J24">
        <v>8074.72</v>
      </c>
      <c r="K24">
        <v>395.07100000000003</v>
      </c>
      <c r="L24">
        <v>371.702</v>
      </c>
      <c r="M24">
        <v>348.334</v>
      </c>
      <c r="N24">
        <v>139.28299999999999</v>
      </c>
      <c r="O24">
        <v>114.102</v>
      </c>
      <c r="P24">
        <v>88.921400000000006</v>
      </c>
      <c r="Q24">
        <v>1.31878E-2</v>
      </c>
      <c r="R24" t="s">
        <v>53</v>
      </c>
      <c r="S24">
        <v>289.60899999999998</v>
      </c>
      <c r="T24">
        <v>180.78</v>
      </c>
      <c r="U24">
        <v>172.589</v>
      </c>
      <c r="V24">
        <v>98.071799999999996</v>
      </c>
      <c r="W24">
        <v>47.920699999999997</v>
      </c>
      <c r="X24">
        <v>44.145800000000001</v>
      </c>
      <c r="Y24">
        <v>1.28025E-2</v>
      </c>
      <c r="Z24" t="s">
        <v>53</v>
      </c>
      <c r="AA24">
        <v>123.803</v>
      </c>
      <c r="AB24">
        <v>123.803</v>
      </c>
      <c r="AC24">
        <v>123.803</v>
      </c>
      <c r="AD24">
        <v>35.505899999999997</v>
      </c>
      <c r="AE24">
        <v>35.505899999999997</v>
      </c>
      <c r="AF24">
        <v>35.505899999999997</v>
      </c>
      <c r="AG24">
        <v>6.42883E-3</v>
      </c>
      <c r="AH24" t="s">
        <v>53</v>
      </c>
      <c r="AI24">
        <v>321.61</v>
      </c>
      <c r="AJ24">
        <v>321.61</v>
      </c>
      <c r="AK24">
        <v>321.61</v>
      </c>
      <c r="AL24">
        <v>103.447</v>
      </c>
      <c r="AM24">
        <v>103.447</v>
      </c>
      <c r="AN24">
        <v>103.447</v>
      </c>
      <c r="AO24">
        <v>1.8293500000000001E-2</v>
      </c>
      <c r="AP24" t="s">
        <v>53</v>
      </c>
      <c r="AQ24" t="s">
        <v>54</v>
      </c>
      <c r="AR24">
        <v>997.89599999999996</v>
      </c>
      <c r="AS24">
        <v>2.7760900000000002E-2</v>
      </c>
    </row>
    <row r="25" spans="1:45" x14ac:dyDescent="0.25">
      <c r="A25" s="57">
        <f>C25/D25</f>
        <v>0.38213016469529493</v>
      </c>
      <c r="B25" t="s">
        <v>95</v>
      </c>
      <c r="C25">
        <v>1834.37</v>
      </c>
      <c r="D25">
        <v>4800.38</v>
      </c>
      <c r="E25">
        <v>0.36556</v>
      </c>
      <c r="F25">
        <v>39636.300000000003</v>
      </c>
      <c r="G25">
        <v>37091</v>
      </c>
      <c r="H25">
        <v>23455.599999999999</v>
      </c>
      <c r="I25">
        <v>0.61767399999999995</v>
      </c>
      <c r="J25">
        <v>8124.87</v>
      </c>
      <c r="K25">
        <v>952.14700000000005</v>
      </c>
      <c r="L25">
        <v>899.274</v>
      </c>
      <c r="M25">
        <v>846.4</v>
      </c>
      <c r="N25">
        <v>333.04599999999999</v>
      </c>
      <c r="O25">
        <v>275.834</v>
      </c>
      <c r="P25">
        <v>218.62200000000001</v>
      </c>
      <c r="Q25">
        <v>3.0929999999999999E-2</v>
      </c>
      <c r="R25" t="s">
        <v>55</v>
      </c>
      <c r="S25">
        <v>309.02600000000001</v>
      </c>
      <c r="T25">
        <v>194.108</v>
      </c>
      <c r="U25">
        <v>185.458</v>
      </c>
      <c r="V25">
        <v>104.666</v>
      </c>
      <c r="W25">
        <v>52.332900000000002</v>
      </c>
      <c r="X25">
        <v>48.393799999999999</v>
      </c>
      <c r="Y25">
        <v>1.3366899999999999E-2</v>
      </c>
      <c r="Z25" t="s">
        <v>55</v>
      </c>
      <c r="AA25">
        <v>388.935</v>
      </c>
      <c r="AB25">
        <v>388.935</v>
      </c>
      <c r="AC25">
        <v>388.935</v>
      </c>
      <c r="AD25">
        <v>112.578</v>
      </c>
      <c r="AE25">
        <v>112.578</v>
      </c>
      <c r="AF25">
        <v>112.578</v>
      </c>
      <c r="AG25">
        <v>1.9433800000000001E-2</v>
      </c>
      <c r="AH25" t="s">
        <v>55</v>
      </c>
      <c r="AI25">
        <v>352.05099999999999</v>
      </c>
      <c r="AJ25">
        <v>352.05099999999999</v>
      </c>
      <c r="AK25">
        <v>352.05099999999999</v>
      </c>
      <c r="AL25">
        <v>114.483</v>
      </c>
      <c r="AM25">
        <v>114.483</v>
      </c>
      <c r="AN25">
        <v>114.483</v>
      </c>
      <c r="AO25">
        <v>1.9046299999999999E-2</v>
      </c>
      <c r="AP25" t="s">
        <v>55</v>
      </c>
      <c r="AQ25" t="s">
        <v>54</v>
      </c>
      <c r="AR25">
        <v>1834.37</v>
      </c>
      <c r="AS25">
        <v>4.9455800000000001E-2</v>
      </c>
    </row>
    <row r="26" spans="1:45" x14ac:dyDescent="0.25">
      <c r="A26" s="57">
        <f t="shared" ref="A26:A34" si="0">C26/D26</f>
        <v>0.38233288558624062</v>
      </c>
      <c r="B26" t="s">
        <v>96</v>
      </c>
      <c r="C26">
        <v>1861.51</v>
      </c>
      <c r="D26">
        <v>4868.82</v>
      </c>
      <c r="E26">
        <v>0.36556</v>
      </c>
      <c r="F26">
        <v>40041.9</v>
      </c>
      <c r="G26">
        <v>37485.5</v>
      </c>
      <c r="H26">
        <v>23843.5</v>
      </c>
      <c r="I26">
        <v>0.627888</v>
      </c>
      <c r="J26">
        <v>8146.42</v>
      </c>
      <c r="K26">
        <v>961.93700000000001</v>
      </c>
      <c r="L26">
        <v>909.65499999999997</v>
      </c>
      <c r="M26">
        <v>857.37199999999996</v>
      </c>
      <c r="N26">
        <v>334.03800000000001</v>
      </c>
      <c r="O26">
        <v>277.04000000000002</v>
      </c>
      <c r="P26">
        <v>220.042</v>
      </c>
      <c r="Q26">
        <v>3.0929999999999999E-2</v>
      </c>
      <c r="R26" t="s">
        <v>55</v>
      </c>
      <c r="S26">
        <v>313.38</v>
      </c>
      <c r="T26">
        <v>197.68100000000001</v>
      </c>
      <c r="U26">
        <v>188.97300000000001</v>
      </c>
      <c r="V26">
        <v>105.431</v>
      </c>
      <c r="W26">
        <v>53.155099999999997</v>
      </c>
      <c r="X26">
        <v>49.220399999999998</v>
      </c>
      <c r="Y26">
        <v>1.3366899999999999E-2</v>
      </c>
      <c r="Z26" t="s">
        <v>55</v>
      </c>
      <c r="AA26">
        <v>397.476</v>
      </c>
      <c r="AB26">
        <v>397.476</v>
      </c>
      <c r="AC26">
        <v>397.476</v>
      </c>
      <c r="AD26">
        <v>114.405</v>
      </c>
      <c r="AE26">
        <v>114.405</v>
      </c>
      <c r="AF26">
        <v>114.405</v>
      </c>
      <c r="AG26">
        <v>1.9433800000000001E-2</v>
      </c>
      <c r="AH26" t="s">
        <v>55</v>
      </c>
      <c r="AI26">
        <v>356.69499999999999</v>
      </c>
      <c r="AJ26">
        <v>356.69499999999999</v>
      </c>
      <c r="AK26">
        <v>356.69499999999999</v>
      </c>
      <c r="AL26">
        <v>114.78400000000001</v>
      </c>
      <c r="AM26">
        <v>114.78400000000001</v>
      </c>
      <c r="AN26">
        <v>114.78400000000001</v>
      </c>
      <c r="AO26">
        <v>1.9046299999999999E-2</v>
      </c>
      <c r="AP26" t="s">
        <v>55</v>
      </c>
      <c r="AQ26" t="s">
        <v>54</v>
      </c>
      <c r="AR26">
        <v>1861.51</v>
      </c>
      <c r="AS26">
        <v>4.9659300000000003E-2</v>
      </c>
    </row>
    <row r="27" spans="1:45" x14ac:dyDescent="0.25">
      <c r="A27" s="57">
        <f t="shared" si="0"/>
        <v>0.38236144951392226</v>
      </c>
      <c r="B27" t="s">
        <v>97</v>
      </c>
      <c r="C27">
        <v>1876.89</v>
      </c>
      <c r="D27">
        <v>4908.68</v>
      </c>
      <c r="E27">
        <v>0.36556</v>
      </c>
      <c r="F27">
        <v>40377.5</v>
      </c>
      <c r="G27">
        <v>37807.699999999997</v>
      </c>
      <c r="H27">
        <v>24113.8</v>
      </c>
      <c r="I27">
        <v>0.63500599999999996</v>
      </c>
      <c r="J27">
        <v>8161.1</v>
      </c>
      <c r="K27">
        <v>968.96799999999996</v>
      </c>
      <c r="L27">
        <v>916.49199999999996</v>
      </c>
      <c r="M27">
        <v>864.01599999999996</v>
      </c>
      <c r="N27">
        <v>334.93099999999998</v>
      </c>
      <c r="O27">
        <v>277.67</v>
      </c>
      <c r="P27">
        <v>220.40799999999999</v>
      </c>
      <c r="Q27">
        <v>3.0929999999999999E-2</v>
      </c>
      <c r="R27" t="s">
        <v>55</v>
      </c>
      <c r="S27">
        <v>317.416</v>
      </c>
      <c r="T27">
        <v>200.483</v>
      </c>
      <c r="U27">
        <v>191.68199999999999</v>
      </c>
      <c r="V27">
        <v>106.008</v>
      </c>
      <c r="W27">
        <v>53.488700000000001</v>
      </c>
      <c r="X27">
        <v>49.535600000000002</v>
      </c>
      <c r="Y27">
        <v>1.3366899999999999E-2</v>
      </c>
      <c r="Z27" t="s">
        <v>55</v>
      </c>
      <c r="AA27">
        <v>401.56700000000001</v>
      </c>
      <c r="AB27">
        <v>401.56700000000001</v>
      </c>
      <c r="AC27">
        <v>401.56700000000001</v>
      </c>
      <c r="AD27">
        <v>114.74</v>
      </c>
      <c r="AE27">
        <v>114.74</v>
      </c>
      <c r="AF27">
        <v>114.74</v>
      </c>
      <c r="AG27">
        <v>1.9433800000000001E-2</v>
      </c>
      <c r="AH27" t="s">
        <v>55</v>
      </c>
      <c r="AI27">
        <v>358.346</v>
      </c>
      <c r="AJ27">
        <v>358.346</v>
      </c>
      <c r="AK27">
        <v>358.346</v>
      </c>
      <c r="AL27">
        <v>114.57</v>
      </c>
      <c r="AM27">
        <v>114.57</v>
      </c>
      <c r="AN27">
        <v>114.57</v>
      </c>
      <c r="AO27">
        <v>1.9046299999999999E-2</v>
      </c>
      <c r="AP27" t="s">
        <v>55</v>
      </c>
      <c r="AQ27" t="s">
        <v>54</v>
      </c>
      <c r="AR27">
        <v>1876.89</v>
      </c>
      <c r="AS27">
        <v>4.9643100000000003E-2</v>
      </c>
    </row>
    <row r="28" spans="1:45" x14ac:dyDescent="0.25">
      <c r="A28" s="57">
        <f t="shared" si="0"/>
        <v>0.38233173174308654</v>
      </c>
      <c r="B28" t="s">
        <v>98</v>
      </c>
      <c r="C28">
        <v>1887.48</v>
      </c>
      <c r="D28">
        <v>4936.76</v>
      </c>
      <c r="E28">
        <v>0.36556</v>
      </c>
      <c r="F28">
        <v>40664.300000000003</v>
      </c>
      <c r="G28">
        <v>38088.300000000003</v>
      </c>
      <c r="H28">
        <v>24332.799999999999</v>
      </c>
      <c r="I28">
        <v>0.64077399999999995</v>
      </c>
      <c r="J28">
        <v>8172.79</v>
      </c>
      <c r="K28">
        <v>974.779</v>
      </c>
      <c r="L28">
        <v>922.07899999999995</v>
      </c>
      <c r="M28">
        <v>869.37900000000002</v>
      </c>
      <c r="N28">
        <v>335.964</v>
      </c>
      <c r="O28">
        <v>278.48099999999999</v>
      </c>
      <c r="P28">
        <v>220.99700000000001</v>
      </c>
      <c r="Q28">
        <v>3.0929999999999999E-2</v>
      </c>
      <c r="R28" t="s">
        <v>55</v>
      </c>
      <c r="S28">
        <v>320.31799999999998</v>
      </c>
      <c r="T28">
        <v>202.428</v>
      </c>
      <c r="U28">
        <v>193.554</v>
      </c>
      <c r="V28">
        <v>106.43899999999999</v>
      </c>
      <c r="W28">
        <v>53.700400000000002</v>
      </c>
      <c r="X28">
        <v>49.730899999999998</v>
      </c>
      <c r="Y28">
        <v>1.3366899999999999E-2</v>
      </c>
      <c r="Z28" t="s">
        <v>55</v>
      </c>
      <c r="AA28">
        <v>403.52</v>
      </c>
      <c r="AB28">
        <v>403.52</v>
      </c>
      <c r="AC28">
        <v>403.52</v>
      </c>
      <c r="AD28">
        <v>114.871</v>
      </c>
      <c r="AE28">
        <v>114.871</v>
      </c>
      <c r="AF28">
        <v>114.871</v>
      </c>
      <c r="AG28">
        <v>1.9433800000000001E-2</v>
      </c>
      <c r="AH28" t="s">
        <v>55</v>
      </c>
      <c r="AI28">
        <v>359.45600000000002</v>
      </c>
      <c r="AJ28">
        <v>359.45600000000002</v>
      </c>
      <c r="AK28">
        <v>359.45600000000002</v>
      </c>
      <c r="AL28">
        <v>114.678</v>
      </c>
      <c r="AM28">
        <v>114.678</v>
      </c>
      <c r="AN28">
        <v>114.678</v>
      </c>
      <c r="AO28">
        <v>1.9046299999999999E-2</v>
      </c>
      <c r="AP28" t="s">
        <v>55</v>
      </c>
      <c r="AQ28" t="s">
        <v>54</v>
      </c>
      <c r="AR28">
        <v>1887.48</v>
      </c>
      <c r="AS28">
        <v>4.9555500000000002E-2</v>
      </c>
    </row>
    <row r="29" spans="1:45" x14ac:dyDescent="0.25">
      <c r="A29" s="57">
        <f t="shared" si="0"/>
        <v>0.38230241242751023</v>
      </c>
      <c r="B29" t="s">
        <v>99</v>
      </c>
      <c r="C29">
        <v>1895.96</v>
      </c>
      <c r="D29">
        <v>4959.32</v>
      </c>
      <c r="E29">
        <v>0.36556</v>
      </c>
      <c r="F29">
        <v>40914.699999999997</v>
      </c>
      <c r="G29">
        <v>38334.300000000003</v>
      </c>
      <c r="H29">
        <v>24526.3</v>
      </c>
      <c r="I29">
        <v>0.64587099999999997</v>
      </c>
      <c r="J29">
        <v>8182.98</v>
      </c>
      <c r="K29">
        <v>979.84</v>
      </c>
      <c r="L29">
        <v>926.98599999999999</v>
      </c>
      <c r="M29">
        <v>874.13199999999995</v>
      </c>
      <c r="N29">
        <v>336.98599999999999</v>
      </c>
      <c r="O29">
        <v>279.35599999999999</v>
      </c>
      <c r="P29">
        <v>221.727</v>
      </c>
      <c r="Q29">
        <v>3.0929999999999999E-2</v>
      </c>
      <c r="R29" t="s">
        <v>55</v>
      </c>
      <c r="S29">
        <v>322.07299999999998</v>
      </c>
      <c r="T29">
        <v>203.59100000000001</v>
      </c>
      <c r="U29">
        <v>194.673</v>
      </c>
      <c r="V29">
        <v>106.756</v>
      </c>
      <c r="W29">
        <v>53.8611</v>
      </c>
      <c r="X29">
        <v>49.8797</v>
      </c>
      <c r="Y29">
        <v>1.3366899999999999E-2</v>
      </c>
      <c r="Z29" t="s">
        <v>55</v>
      </c>
      <c r="AA29">
        <v>404.84100000000001</v>
      </c>
      <c r="AB29">
        <v>404.84100000000001</v>
      </c>
      <c r="AC29">
        <v>404.84100000000001</v>
      </c>
      <c r="AD29">
        <v>115.101</v>
      </c>
      <c r="AE29">
        <v>115.101</v>
      </c>
      <c r="AF29">
        <v>115.101</v>
      </c>
      <c r="AG29">
        <v>1.9433800000000001E-2</v>
      </c>
      <c r="AH29" t="s">
        <v>55</v>
      </c>
      <c r="AI29">
        <v>360.54</v>
      </c>
      <c r="AJ29">
        <v>360.54</v>
      </c>
      <c r="AK29">
        <v>360.54</v>
      </c>
      <c r="AL29">
        <v>114.964</v>
      </c>
      <c r="AM29">
        <v>114.964</v>
      </c>
      <c r="AN29">
        <v>114.964</v>
      </c>
      <c r="AO29">
        <v>1.9046299999999999E-2</v>
      </c>
      <c r="AP29" t="s">
        <v>55</v>
      </c>
      <c r="AQ29" t="s">
        <v>54</v>
      </c>
      <c r="AR29">
        <v>1895.96</v>
      </c>
      <c r="AS29">
        <v>4.9458599999999998E-2</v>
      </c>
    </row>
    <row r="30" spans="1:45" x14ac:dyDescent="0.25">
      <c r="A30" s="57">
        <f t="shared" si="0"/>
        <v>0.38228228469504993</v>
      </c>
      <c r="B30" t="s">
        <v>100</v>
      </c>
      <c r="C30">
        <v>1903.2</v>
      </c>
      <c r="D30">
        <v>4978.5200000000004</v>
      </c>
      <c r="E30">
        <v>0.36556</v>
      </c>
      <c r="F30">
        <v>41134.199999999997</v>
      </c>
      <c r="G30">
        <v>38550.199999999997</v>
      </c>
      <c r="H30">
        <v>24698.799999999999</v>
      </c>
      <c r="I30">
        <v>0.65041199999999999</v>
      </c>
      <c r="J30">
        <v>8191.94</v>
      </c>
      <c r="K30">
        <v>984.279</v>
      </c>
      <c r="L30">
        <v>931.32</v>
      </c>
      <c r="M30">
        <v>878.36</v>
      </c>
      <c r="N30">
        <v>337.904</v>
      </c>
      <c r="O30">
        <v>280.17200000000003</v>
      </c>
      <c r="P30">
        <v>222.44</v>
      </c>
      <c r="Q30">
        <v>3.0929999999999999E-2</v>
      </c>
      <c r="R30" t="s">
        <v>55</v>
      </c>
      <c r="S30">
        <v>323.10000000000002</v>
      </c>
      <c r="T30">
        <v>204.26499999999999</v>
      </c>
      <c r="U30">
        <v>195.32</v>
      </c>
      <c r="V30">
        <v>107.005</v>
      </c>
      <c r="W30">
        <v>53.994100000000003</v>
      </c>
      <c r="X30">
        <v>50.003999999999998</v>
      </c>
      <c r="Y30">
        <v>1.3366899999999999E-2</v>
      </c>
      <c r="Z30" t="s">
        <v>55</v>
      </c>
      <c r="AA30">
        <v>406.012</v>
      </c>
      <c r="AB30">
        <v>406.012</v>
      </c>
      <c r="AC30">
        <v>406.012</v>
      </c>
      <c r="AD30">
        <v>115.38800000000001</v>
      </c>
      <c r="AE30">
        <v>115.38800000000001</v>
      </c>
      <c r="AF30">
        <v>115.38800000000001</v>
      </c>
      <c r="AG30">
        <v>1.9433800000000001E-2</v>
      </c>
      <c r="AH30" t="s">
        <v>55</v>
      </c>
      <c r="AI30">
        <v>361.601</v>
      </c>
      <c r="AJ30">
        <v>361.601</v>
      </c>
      <c r="AK30">
        <v>361.601</v>
      </c>
      <c r="AL30">
        <v>115.27800000000001</v>
      </c>
      <c r="AM30">
        <v>115.27800000000001</v>
      </c>
      <c r="AN30">
        <v>115.27800000000001</v>
      </c>
      <c r="AO30">
        <v>1.9046299999999999E-2</v>
      </c>
      <c r="AP30" t="s">
        <v>55</v>
      </c>
      <c r="AQ30" t="s">
        <v>54</v>
      </c>
      <c r="AR30">
        <v>1903.2</v>
      </c>
      <c r="AS30">
        <v>4.9369299999999998E-2</v>
      </c>
    </row>
    <row r="31" spans="1:45" x14ac:dyDescent="0.25">
      <c r="A31" s="57">
        <f t="shared" si="0"/>
        <v>0.38226915569791303</v>
      </c>
      <c r="B31" t="s">
        <v>101</v>
      </c>
      <c r="C31">
        <v>1909.53</v>
      </c>
      <c r="D31">
        <v>4995.25</v>
      </c>
      <c r="E31">
        <v>0.36556</v>
      </c>
      <c r="F31">
        <v>41326.400000000001</v>
      </c>
      <c r="G31">
        <v>38739.300000000003</v>
      </c>
      <c r="H31">
        <v>24851</v>
      </c>
      <c r="I31">
        <v>0.65442199999999995</v>
      </c>
      <c r="J31">
        <v>8199.77</v>
      </c>
      <c r="K31">
        <v>988.14599999999996</v>
      </c>
      <c r="L31">
        <v>935.10500000000002</v>
      </c>
      <c r="M31">
        <v>882.06500000000005</v>
      </c>
      <c r="N31">
        <v>338.697</v>
      </c>
      <c r="O31">
        <v>280.88400000000001</v>
      </c>
      <c r="P31">
        <v>223.071</v>
      </c>
      <c r="Q31">
        <v>3.0929999999999999E-2</v>
      </c>
      <c r="R31" t="s">
        <v>55</v>
      </c>
      <c r="S31">
        <v>323.839</v>
      </c>
      <c r="T31">
        <v>204.74799999999999</v>
      </c>
      <c r="U31">
        <v>195.78399999999999</v>
      </c>
      <c r="V31">
        <v>107.22199999999999</v>
      </c>
      <c r="W31">
        <v>54.114199999999997</v>
      </c>
      <c r="X31">
        <v>50.116900000000001</v>
      </c>
      <c r="Y31">
        <v>1.3366899999999999E-2</v>
      </c>
      <c r="Z31" t="s">
        <v>55</v>
      </c>
      <c r="AA31">
        <v>407.10700000000003</v>
      </c>
      <c r="AB31">
        <v>407.10700000000003</v>
      </c>
      <c r="AC31">
        <v>407.10700000000003</v>
      </c>
      <c r="AD31">
        <v>115.67</v>
      </c>
      <c r="AE31">
        <v>115.67</v>
      </c>
      <c r="AF31">
        <v>115.67</v>
      </c>
      <c r="AG31">
        <v>1.9433800000000001E-2</v>
      </c>
      <c r="AH31" t="s">
        <v>55</v>
      </c>
      <c r="AI31">
        <v>362.57499999999999</v>
      </c>
      <c r="AJ31">
        <v>362.57499999999999</v>
      </c>
      <c r="AK31">
        <v>362.57499999999999</v>
      </c>
      <c r="AL31">
        <v>115.56</v>
      </c>
      <c r="AM31">
        <v>115.56</v>
      </c>
      <c r="AN31">
        <v>115.56</v>
      </c>
      <c r="AO31">
        <v>1.9046299999999999E-2</v>
      </c>
      <c r="AP31" t="s">
        <v>55</v>
      </c>
      <c r="AQ31" t="s">
        <v>54</v>
      </c>
      <c r="AR31">
        <v>1909.53</v>
      </c>
      <c r="AS31">
        <v>4.92919E-2</v>
      </c>
    </row>
    <row r="32" spans="1:45" x14ac:dyDescent="0.25">
      <c r="A32" s="57">
        <f t="shared" si="0"/>
        <v>0.38226188598951272</v>
      </c>
      <c r="B32" t="s">
        <v>102</v>
      </c>
      <c r="C32">
        <v>1915.09</v>
      </c>
      <c r="D32">
        <v>5009.8900000000003</v>
      </c>
      <c r="E32">
        <v>0.36556</v>
      </c>
      <c r="F32">
        <v>41492.9</v>
      </c>
      <c r="G32">
        <v>38903</v>
      </c>
      <c r="H32">
        <v>24983</v>
      </c>
      <c r="I32">
        <v>0.65789699999999995</v>
      </c>
      <c r="J32">
        <v>8206.48</v>
      </c>
      <c r="K32">
        <v>991.49199999999996</v>
      </c>
      <c r="L32">
        <v>938.38300000000004</v>
      </c>
      <c r="M32">
        <v>885.27499999999998</v>
      </c>
      <c r="N32">
        <v>339.37599999999998</v>
      </c>
      <c r="O32">
        <v>281.49400000000003</v>
      </c>
      <c r="P32">
        <v>223.61199999999999</v>
      </c>
      <c r="Q32">
        <v>3.0929999999999999E-2</v>
      </c>
      <c r="R32" t="s">
        <v>55</v>
      </c>
      <c r="S32">
        <v>324.49900000000002</v>
      </c>
      <c r="T32">
        <v>205.18199999999999</v>
      </c>
      <c r="U32">
        <v>196.202</v>
      </c>
      <c r="V32">
        <v>107.41800000000001</v>
      </c>
      <c r="W32">
        <v>54.225299999999997</v>
      </c>
      <c r="X32">
        <v>50.221600000000002</v>
      </c>
      <c r="Y32">
        <v>1.3366899999999999E-2</v>
      </c>
      <c r="Z32" t="s">
        <v>55</v>
      </c>
      <c r="AA32">
        <v>408.09800000000001</v>
      </c>
      <c r="AB32">
        <v>408.09800000000001</v>
      </c>
      <c r="AC32">
        <v>408.09800000000001</v>
      </c>
      <c r="AD32">
        <v>115.92100000000001</v>
      </c>
      <c r="AE32">
        <v>115.92100000000001</v>
      </c>
      <c r="AF32">
        <v>115.92100000000001</v>
      </c>
      <c r="AG32">
        <v>1.9433800000000001E-2</v>
      </c>
      <c r="AH32" t="s">
        <v>55</v>
      </c>
      <c r="AI32">
        <v>363.43099999999998</v>
      </c>
      <c r="AJ32">
        <v>363.43099999999998</v>
      </c>
      <c r="AK32">
        <v>363.43099999999998</v>
      </c>
      <c r="AL32">
        <v>115.8</v>
      </c>
      <c r="AM32">
        <v>115.8</v>
      </c>
      <c r="AN32">
        <v>115.8</v>
      </c>
      <c r="AO32">
        <v>1.9046299999999999E-2</v>
      </c>
      <c r="AP32" t="s">
        <v>55</v>
      </c>
      <c r="AQ32" t="s">
        <v>54</v>
      </c>
      <c r="AR32">
        <v>1915.09</v>
      </c>
      <c r="AS32">
        <v>4.9227399999999998E-2</v>
      </c>
    </row>
    <row r="33" spans="1:45" x14ac:dyDescent="0.25">
      <c r="A33" s="57">
        <f t="shared" si="0"/>
        <v>0.38225637860491973</v>
      </c>
      <c r="B33" t="s">
        <v>103</v>
      </c>
      <c r="C33">
        <v>1919.94</v>
      </c>
      <c r="D33">
        <v>5022.6499999999996</v>
      </c>
      <c r="E33">
        <v>0.36556</v>
      </c>
      <c r="F33">
        <v>41636.400000000001</v>
      </c>
      <c r="G33">
        <v>39044.199999999997</v>
      </c>
      <c r="H33">
        <v>25096.7</v>
      </c>
      <c r="I33">
        <v>0.66089100000000001</v>
      </c>
      <c r="J33">
        <v>8212.2199999999993</v>
      </c>
      <c r="K33">
        <v>994.36599999999999</v>
      </c>
      <c r="L33">
        <v>941.19899999999996</v>
      </c>
      <c r="M33">
        <v>888.03300000000002</v>
      </c>
      <c r="N33">
        <v>339.95699999999999</v>
      </c>
      <c r="O33">
        <v>282.01600000000002</v>
      </c>
      <c r="P33">
        <v>224.07400000000001</v>
      </c>
      <c r="Q33">
        <v>3.0929999999999999E-2</v>
      </c>
      <c r="R33" t="s">
        <v>55</v>
      </c>
      <c r="S33">
        <v>325.12700000000001</v>
      </c>
      <c r="T33">
        <v>205.59899999999999</v>
      </c>
      <c r="U33">
        <v>196.60300000000001</v>
      </c>
      <c r="V33">
        <v>107.59399999999999</v>
      </c>
      <c r="W33">
        <v>54.326599999999999</v>
      </c>
      <c r="X33">
        <v>50.3172</v>
      </c>
      <c r="Y33">
        <v>1.3366899999999999E-2</v>
      </c>
      <c r="Z33" t="s">
        <v>55</v>
      </c>
      <c r="AA33">
        <v>408.97399999999999</v>
      </c>
      <c r="AB33">
        <v>408.97399999999999</v>
      </c>
      <c r="AC33">
        <v>408.97399999999999</v>
      </c>
      <c r="AD33">
        <v>116.13800000000001</v>
      </c>
      <c r="AE33">
        <v>116.13800000000001</v>
      </c>
      <c r="AF33">
        <v>116.13800000000001</v>
      </c>
      <c r="AG33">
        <v>1.9433800000000001E-2</v>
      </c>
      <c r="AH33" t="s">
        <v>55</v>
      </c>
      <c r="AI33">
        <v>364.17099999999999</v>
      </c>
      <c r="AJ33">
        <v>364.17099999999999</v>
      </c>
      <c r="AK33">
        <v>364.17099999999999</v>
      </c>
      <c r="AL33">
        <v>116.004</v>
      </c>
      <c r="AM33">
        <v>116.004</v>
      </c>
      <c r="AN33">
        <v>116.004</v>
      </c>
      <c r="AO33">
        <v>1.9046299999999999E-2</v>
      </c>
      <c r="AP33" t="s">
        <v>55</v>
      </c>
      <c r="AQ33" t="s">
        <v>54</v>
      </c>
      <c r="AR33">
        <v>1919.94</v>
      </c>
      <c r="AS33">
        <v>4.9173599999999998E-2</v>
      </c>
    </row>
    <row r="34" spans="1:45" x14ac:dyDescent="0.25">
      <c r="A34" s="57">
        <f t="shared" si="0"/>
        <v>0.38225115621175759</v>
      </c>
      <c r="B34" t="s">
        <v>104</v>
      </c>
      <c r="C34">
        <v>1924.13</v>
      </c>
      <c r="D34">
        <v>5033.68</v>
      </c>
      <c r="E34">
        <v>0.36556</v>
      </c>
      <c r="F34">
        <v>41761.300000000003</v>
      </c>
      <c r="G34">
        <v>39167</v>
      </c>
      <c r="H34">
        <v>25195.7</v>
      </c>
      <c r="I34">
        <v>0.663497</v>
      </c>
      <c r="J34">
        <v>8217.18</v>
      </c>
      <c r="K34">
        <v>996.83299999999997</v>
      </c>
      <c r="L34">
        <v>943.61599999999999</v>
      </c>
      <c r="M34">
        <v>890.399</v>
      </c>
      <c r="N34">
        <v>340.45499999999998</v>
      </c>
      <c r="O34">
        <v>282.46199999999999</v>
      </c>
      <c r="P34">
        <v>224.46799999999999</v>
      </c>
      <c r="Q34">
        <v>3.0929999999999999E-2</v>
      </c>
      <c r="R34" t="s">
        <v>55</v>
      </c>
      <c r="S34">
        <v>325.7</v>
      </c>
      <c r="T34">
        <v>205.98099999999999</v>
      </c>
      <c r="U34">
        <v>196.97</v>
      </c>
      <c r="V34">
        <v>107.749</v>
      </c>
      <c r="W34">
        <v>54.415500000000002</v>
      </c>
      <c r="X34">
        <v>50.401200000000003</v>
      </c>
      <c r="Y34">
        <v>1.3366899999999999E-2</v>
      </c>
      <c r="Z34" t="s">
        <v>55</v>
      </c>
      <c r="AA34">
        <v>409.73099999999999</v>
      </c>
      <c r="AB34">
        <v>409.73099999999999</v>
      </c>
      <c r="AC34">
        <v>409.73099999999999</v>
      </c>
      <c r="AD34">
        <v>116.32299999999999</v>
      </c>
      <c r="AE34">
        <v>116.32299999999999</v>
      </c>
      <c r="AF34">
        <v>116.32299999999999</v>
      </c>
      <c r="AG34">
        <v>1.9433800000000001E-2</v>
      </c>
      <c r="AH34" t="s">
        <v>55</v>
      </c>
      <c r="AI34">
        <v>364.80700000000002</v>
      </c>
      <c r="AJ34">
        <v>364.80700000000002</v>
      </c>
      <c r="AK34">
        <v>364.80700000000002</v>
      </c>
      <c r="AL34">
        <v>116.178</v>
      </c>
      <c r="AM34">
        <v>116.178</v>
      </c>
      <c r="AN34">
        <v>116.178</v>
      </c>
      <c r="AO34">
        <v>1.9046299999999999E-2</v>
      </c>
      <c r="AP34" t="s">
        <v>55</v>
      </c>
      <c r="AQ34" t="s">
        <v>54</v>
      </c>
      <c r="AR34">
        <v>1924.13</v>
      </c>
      <c r="AS34">
        <v>4.9126400000000001E-2</v>
      </c>
    </row>
    <row r="35" spans="1:45" x14ac:dyDescent="0.25">
      <c r="A35" s="27" t="s">
        <v>65</v>
      </c>
      <c r="B35" s="27">
        <v>0.95599999999999996</v>
      </c>
      <c r="C35" s="27"/>
      <c r="D35" s="27"/>
      <c r="E35" s="27"/>
      <c r="F35" s="27"/>
      <c r="G35" s="27"/>
      <c r="H35" s="27"/>
      <c r="I35" s="27"/>
      <c r="J35" s="27"/>
    </row>
    <row r="36" spans="1:45" x14ac:dyDescent="0.25">
      <c r="A36" s="27" t="s">
        <v>18</v>
      </c>
      <c r="B36" s="27" t="s">
        <v>19</v>
      </c>
      <c r="C36" s="27" t="s">
        <v>2</v>
      </c>
      <c r="D36" s="27" t="s">
        <v>21</v>
      </c>
      <c r="E36" s="27" t="s">
        <v>22</v>
      </c>
      <c r="F36" s="27" t="s">
        <v>23</v>
      </c>
      <c r="G36" s="27" t="s">
        <v>24</v>
      </c>
      <c r="H36" s="27" t="s">
        <v>25</v>
      </c>
      <c r="I36" s="27" t="s">
        <v>26</v>
      </c>
      <c r="J36" s="27" t="s">
        <v>27</v>
      </c>
      <c r="K36" t="s">
        <v>28</v>
      </c>
      <c r="L36" t="s">
        <v>29</v>
      </c>
      <c r="M36" t="s">
        <v>30</v>
      </c>
      <c r="N36" t="s">
        <v>31</v>
      </c>
      <c r="O36" t="s">
        <v>32</v>
      </c>
      <c r="P36" t="s">
        <v>33</v>
      </c>
      <c r="Q36" t="s">
        <v>34</v>
      </c>
      <c r="R36" t="s">
        <v>35</v>
      </c>
      <c r="S36" t="s">
        <v>36</v>
      </c>
      <c r="T36" t="s">
        <v>37</v>
      </c>
      <c r="U36" t="s">
        <v>38</v>
      </c>
      <c r="V36" t="s">
        <v>39</v>
      </c>
      <c r="W36" t="s">
        <v>40</v>
      </c>
      <c r="X36" t="s">
        <v>41</v>
      </c>
      <c r="Y36" t="s">
        <v>42</v>
      </c>
      <c r="Z36" t="s">
        <v>35</v>
      </c>
      <c r="AA36" t="s">
        <v>43</v>
      </c>
      <c r="AB36" t="s">
        <v>44</v>
      </c>
      <c r="AC36" t="s">
        <v>45</v>
      </c>
      <c r="AD36" t="s">
        <v>46</v>
      </c>
      <c r="AE36" t="s">
        <v>47</v>
      </c>
      <c r="AF36" t="s">
        <v>48</v>
      </c>
      <c r="AG36" t="s">
        <v>49</v>
      </c>
      <c r="AH36" t="s">
        <v>35</v>
      </c>
      <c r="AI36" t="s">
        <v>50</v>
      </c>
      <c r="AJ36" t="s">
        <v>51</v>
      </c>
      <c r="AK36" t="s">
        <v>52</v>
      </c>
    </row>
    <row r="37" spans="1:45" x14ac:dyDescent="0.25">
      <c r="A37" s="2">
        <v>2017</v>
      </c>
      <c r="B37" t="s">
        <v>68</v>
      </c>
      <c r="C37">
        <v>1712.03</v>
      </c>
      <c r="D37">
        <v>0</v>
      </c>
      <c r="E37">
        <v>0.59295299999999995</v>
      </c>
      <c r="F37">
        <v>11767.6</v>
      </c>
      <c r="G37">
        <v>11229.9</v>
      </c>
      <c r="H37">
        <v>6508.8</v>
      </c>
      <c r="I37">
        <v>0.32126500000000002</v>
      </c>
      <c r="J37">
        <v>3953.48</v>
      </c>
      <c r="K37">
        <v>43.458199999999998</v>
      </c>
      <c r="L37">
        <v>38.760100000000001</v>
      </c>
      <c r="M37">
        <v>34.061999999999998</v>
      </c>
      <c r="N37">
        <v>16.075500000000002</v>
      </c>
      <c r="O37">
        <v>12.9534</v>
      </c>
      <c r="P37">
        <v>9.8313400000000009</v>
      </c>
      <c r="Q37">
        <v>4.9601699999999999E-3</v>
      </c>
      <c r="R37" t="s">
        <v>53</v>
      </c>
      <c r="S37">
        <v>122.41200000000001</v>
      </c>
      <c r="T37">
        <v>81.973100000000002</v>
      </c>
      <c r="U37">
        <v>78.929400000000001</v>
      </c>
      <c r="V37">
        <v>38.355600000000003</v>
      </c>
      <c r="W37">
        <v>22.345300000000002</v>
      </c>
      <c r="X37">
        <v>21.1403</v>
      </c>
      <c r="Y37">
        <v>1.9433800000000001E-2</v>
      </c>
      <c r="Z37" t="s">
        <v>53</v>
      </c>
      <c r="AA37">
        <v>629.26700000000005</v>
      </c>
      <c r="AB37">
        <v>629.26700000000005</v>
      </c>
      <c r="AC37">
        <v>629.26700000000005</v>
      </c>
      <c r="AD37">
        <v>218.15299999999999</v>
      </c>
      <c r="AE37">
        <v>218.15299999999999</v>
      </c>
      <c r="AF37">
        <v>218.15299999999999</v>
      </c>
      <c r="AG37">
        <v>0.105074</v>
      </c>
      <c r="AH37" t="s">
        <v>53</v>
      </c>
      <c r="AI37" t="s">
        <v>54</v>
      </c>
      <c r="AJ37">
        <v>750</v>
      </c>
      <c r="AK37">
        <v>6.6785999999999998E-2</v>
      </c>
    </row>
    <row r="38" spans="1:45" x14ac:dyDescent="0.25">
      <c r="A38" s="2">
        <v>2018</v>
      </c>
      <c r="B38" t="s">
        <v>69</v>
      </c>
      <c r="C38">
        <v>1655.23</v>
      </c>
      <c r="D38">
        <v>0</v>
      </c>
      <c r="E38">
        <v>0.60740000000000005</v>
      </c>
      <c r="F38">
        <v>12030.1</v>
      </c>
      <c r="G38">
        <v>11358.5</v>
      </c>
      <c r="H38">
        <v>6879.72</v>
      </c>
      <c r="I38">
        <v>0.33957300000000001</v>
      </c>
      <c r="J38">
        <v>4012.31</v>
      </c>
      <c r="K38">
        <v>42.926499999999997</v>
      </c>
      <c r="L38">
        <v>38.760100000000001</v>
      </c>
      <c r="M38">
        <v>34.593800000000002</v>
      </c>
      <c r="N38">
        <v>15.0359</v>
      </c>
      <c r="O38">
        <v>12.0692</v>
      </c>
      <c r="P38">
        <v>9.1026100000000003</v>
      </c>
      <c r="Q38">
        <v>4.94305E-3</v>
      </c>
      <c r="R38" t="s">
        <v>53</v>
      </c>
      <c r="S38">
        <v>117.694</v>
      </c>
      <c r="T38">
        <v>81.973100000000002</v>
      </c>
      <c r="U38">
        <v>79.284400000000005</v>
      </c>
      <c r="V38">
        <v>33.301000000000002</v>
      </c>
      <c r="W38">
        <v>20.729700000000001</v>
      </c>
      <c r="X38">
        <v>19.7834</v>
      </c>
      <c r="Y38">
        <v>1.7988799999999999E-2</v>
      </c>
      <c r="Z38" t="s">
        <v>53</v>
      </c>
      <c r="AA38">
        <v>629.26700000000005</v>
      </c>
      <c r="AB38">
        <v>629.26700000000005</v>
      </c>
      <c r="AC38">
        <v>629.26700000000005</v>
      </c>
      <c r="AD38">
        <v>200.95500000000001</v>
      </c>
      <c r="AE38">
        <v>200.95500000000001</v>
      </c>
      <c r="AF38">
        <v>200.95500000000001</v>
      </c>
      <c r="AG38">
        <v>0.109899</v>
      </c>
      <c r="AH38" t="s">
        <v>53</v>
      </c>
      <c r="AI38" t="s">
        <v>54</v>
      </c>
      <c r="AJ38">
        <v>750</v>
      </c>
      <c r="AK38">
        <v>6.6029599999999994E-2</v>
      </c>
    </row>
    <row r="39" spans="1:45" x14ac:dyDescent="0.25">
      <c r="A39" s="2">
        <v>2019</v>
      </c>
      <c r="B39" t="s">
        <v>70</v>
      </c>
      <c r="C39">
        <v>1452.29</v>
      </c>
      <c r="D39">
        <v>0</v>
      </c>
      <c r="E39">
        <v>0.60882000000000003</v>
      </c>
      <c r="F39">
        <v>12293.4</v>
      </c>
      <c r="G39">
        <v>11028.3</v>
      </c>
      <c r="H39">
        <v>6918.48</v>
      </c>
      <c r="I39">
        <v>0.34148600000000001</v>
      </c>
      <c r="J39">
        <v>4018.19</v>
      </c>
      <c r="K39">
        <v>21.7973</v>
      </c>
      <c r="L39">
        <v>19.517399999999999</v>
      </c>
      <c r="M39">
        <v>17.2376</v>
      </c>
      <c r="N39">
        <v>7.8413000000000004</v>
      </c>
      <c r="O39">
        <v>5.9831799999999999</v>
      </c>
      <c r="P39">
        <v>4.1250499999999999</v>
      </c>
      <c r="Q39">
        <v>2.6407900000000001E-3</v>
      </c>
      <c r="R39" t="s">
        <v>55</v>
      </c>
      <c r="S39">
        <v>124.03</v>
      </c>
      <c r="T39">
        <v>86.983000000000004</v>
      </c>
      <c r="U39">
        <v>84.194400000000002</v>
      </c>
      <c r="V39">
        <v>33.063800000000001</v>
      </c>
      <c r="W39">
        <v>20.285</v>
      </c>
      <c r="X39">
        <v>19.3231</v>
      </c>
      <c r="Y39">
        <v>1.9993400000000001E-2</v>
      </c>
      <c r="Z39" t="s">
        <v>55</v>
      </c>
      <c r="AA39">
        <v>808.40599999999995</v>
      </c>
      <c r="AB39">
        <v>808.40599999999995</v>
      </c>
      <c r="AC39">
        <v>808.40599999999995</v>
      </c>
      <c r="AD39">
        <v>244.108</v>
      </c>
      <c r="AE39">
        <v>244.108</v>
      </c>
      <c r="AF39">
        <v>244.108</v>
      </c>
      <c r="AG39">
        <v>0.166155</v>
      </c>
      <c r="AH39" t="s">
        <v>55</v>
      </c>
      <c r="AI39" t="s">
        <v>54</v>
      </c>
      <c r="AJ39">
        <v>914.90599999999995</v>
      </c>
      <c r="AK39">
        <v>8.2959900000000003E-2</v>
      </c>
    </row>
    <row r="40" spans="1:45" x14ac:dyDescent="0.25">
      <c r="A40" s="2">
        <v>2020</v>
      </c>
      <c r="B40" t="s">
        <v>71</v>
      </c>
      <c r="C40">
        <v>1298.83</v>
      </c>
      <c r="D40">
        <v>0</v>
      </c>
      <c r="E40">
        <v>0.604715</v>
      </c>
      <c r="F40">
        <v>12546.5</v>
      </c>
      <c r="G40">
        <v>11267.1</v>
      </c>
      <c r="H40">
        <v>6807.61</v>
      </c>
      <c r="I40">
        <v>0.33601399999999998</v>
      </c>
      <c r="J40">
        <v>4001.24</v>
      </c>
      <c r="K40">
        <v>21.297899999999998</v>
      </c>
      <c r="L40">
        <v>18.659800000000001</v>
      </c>
      <c r="M40">
        <v>16.021699999999999</v>
      </c>
      <c r="N40">
        <v>8.2205700000000004</v>
      </c>
      <c r="O40">
        <v>5.9971899999999998</v>
      </c>
      <c r="P40">
        <v>3.7738100000000001</v>
      </c>
      <c r="Q40">
        <v>2.62298E-3</v>
      </c>
      <c r="R40" t="s">
        <v>55</v>
      </c>
      <c r="S40">
        <v>115.37</v>
      </c>
      <c r="T40">
        <v>77.963800000000006</v>
      </c>
      <c r="U40">
        <v>75.148300000000006</v>
      </c>
      <c r="V40">
        <v>31.979500000000002</v>
      </c>
      <c r="W40">
        <v>17.594200000000001</v>
      </c>
      <c r="X40">
        <v>16.511399999999998</v>
      </c>
      <c r="Y40">
        <v>1.9858600000000001E-2</v>
      </c>
      <c r="Z40" t="s">
        <v>55</v>
      </c>
      <c r="AA40">
        <v>713.03700000000003</v>
      </c>
      <c r="AB40">
        <v>713.03700000000003</v>
      </c>
      <c r="AC40">
        <v>713.03700000000003</v>
      </c>
      <c r="AD40">
        <v>226.98500000000001</v>
      </c>
      <c r="AE40">
        <v>226.98500000000001</v>
      </c>
      <c r="AF40">
        <v>226.98500000000001</v>
      </c>
      <c r="AG40">
        <v>0.16503499999999999</v>
      </c>
      <c r="AH40" t="s">
        <v>55</v>
      </c>
      <c r="AI40" t="s">
        <v>54</v>
      </c>
      <c r="AJ40">
        <v>809.66099999999994</v>
      </c>
      <c r="AK40">
        <v>7.1860400000000005E-2</v>
      </c>
    </row>
    <row r="41" spans="1:45" x14ac:dyDescent="0.25">
      <c r="A41" s="2">
        <v>2021</v>
      </c>
      <c r="B41" t="s">
        <v>72</v>
      </c>
      <c r="C41">
        <v>1386.48</v>
      </c>
      <c r="D41">
        <v>0</v>
      </c>
      <c r="E41">
        <v>0.61194499999999996</v>
      </c>
      <c r="F41">
        <v>13131.9</v>
      </c>
      <c r="G41">
        <v>11852.6</v>
      </c>
      <c r="H41">
        <v>7005.3</v>
      </c>
      <c r="I41">
        <v>0.34577200000000002</v>
      </c>
      <c r="J41">
        <v>4031.18</v>
      </c>
      <c r="K41">
        <v>22.814</v>
      </c>
      <c r="L41">
        <v>19.8461</v>
      </c>
      <c r="M41">
        <v>16.8782</v>
      </c>
      <c r="N41">
        <v>9.2183799999999998</v>
      </c>
      <c r="O41">
        <v>6.7566699999999997</v>
      </c>
      <c r="P41">
        <v>4.29495</v>
      </c>
      <c r="Q41">
        <v>2.6543399999999998E-3</v>
      </c>
      <c r="R41" t="s">
        <v>55</v>
      </c>
      <c r="S41">
        <v>116.989</v>
      </c>
      <c r="T41">
        <v>76.514499999999998</v>
      </c>
      <c r="U41">
        <v>73.468100000000007</v>
      </c>
      <c r="V41">
        <v>35.166800000000002</v>
      </c>
      <c r="W41">
        <v>18.353899999999999</v>
      </c>
      <c r="X41">
        <v>17.0884</v>
      </c>
      <c r="Y41">
        <v>2.0095999999999999E-2</v>
      </c>
      <c r="Z41" t="s">
        <v>55</v>
      </c>
      <c r="AA41">
        <v>777.51300000000003</v>
      </c>
      <c r="AB41">
        <v>777.51300000000003</v>
      </c>
      <c r="AC41">
        <v>777.51300000000003</v>
      </c>
      <c r="AD41">
        <v>270.66199999999998</v>
      </c>
      <c r="AE41">
        <v>270.66199999999998</v>
      </c>
      <c r="AF41">
        <v>270.66199999999998</v>
      </c>
      <c r="AG41">
        <v>0.16700799999999999</v>
      </c>
      <c r="AH41" t="s">
        <v>55</v>
      </c>
      <c r="AI41" t="s">
        <v>54</v>
      </c>
      <c r="AJ41">
        <v>873.87300000000005</v>
      </c>
      <c r="AK41">
        <v>7.3728500000000002E-2</v>
      </c>
    </row>
    <row r="42" spans="1:45" x14ac:dyDescent="0.25">
      <c r="A42" s="2">
        <v>2022</v>
      </c>
      <c r="B42" t="s">
        <v>73</v>
      </c>
      <c r="C42">
        <v>1561.77</v>
      </c>
      <c r="D42">
        <v>0</v>
      </c>
      <c r="E42">
        <v>0.62468999999999997</v>
      </c>
      <c r="F42">
        <v>13830.3</v>
      </c>
      <c r="G42">
        <v>12552.4</v>
      </c>
      <c r="H42">
        <v>7383.28</v>
      </c>
      <c r="I42">
        <v>0.36442799999999997</v>
      </c>
      <c r="J42">
        <v>4085.06</v>
      </c>
      <c r="K42">
        <v>24.981300000000001</v>
      </c>
      <c r="L42">
        <v>21.7971</v>
      </c>
      <c r="M42">
        <v>18.6129</v>
      </c>
      <c r="N42">
        <v>10.150600000000001</v>
      </c>
      <c r="O42">
        <v>7.5571200000000003</v>
      </c>
      <c r="P42">
        <v>4.9635899999999999</v>
      </c>
      <c r="Q42">
        <v>2.7096300000000002E-3</v>
      </c>
      <c r="R42" t="s">
        <v>55</v>
      </c>
      <c r="S42">
        <v>125.351</v>
      </c>
      <c r="T42">
        <v>81.708399999999997</v>
      </c>
      <c r="U42">
        <v>78.423500000000004</v>
      </c>
      <c r="V42">
        <v>39.436700000000002</v>
      </c>
      <c r="W42">
        <v>20.917400000000001</v>
      </c>
      <c r="X42">
        <v>19.523499999999999</v>
      </c>
      <c r="Y42">
        <v>2.0514500000000001E-2</v>
      </c>
      <c r="Z42" t="s">
        <v>55</v>
      </c>
      <c r="AA42">
        <v>902.83799999999997</v>
      </c>
      <c r="AB42">
        <v>902.83799999999997</v>
      </c>
      <c r="AC42">
        <v>902.83799999999997</v>
      </c>
      <c r="AD42">
        <v>320.70400000000001</v>
      </c>
      <c r="AE42">
        <v>320.70400000000001</v>
      </c>
      <c r="AF42">
        <v>320.70400000000001</v>
      </c>
      <c r="AG42">
        <v>0.170486</v>
      </c>
      <c r="AH42" t="s">
        <v>55</v>
      </c>
      <c r="AI42" t="s">
        <v>54</v>
      </c>
      <c r="AJ42">
        <v>1006.34</v>
      </c>
      <c r="AK42">
        <v>8.0171699999999999E-2</v>
      </c>
    </row>
    <row r="43" spans="1:45" x14ac:dyDescent="0.25">
      <c r="A43" s="2">
        <v>2023</v>
      </c>
      <c r="B43" t="s">
        <v>74</v>
      </c>
      <c r="C43">
        <v>1707.61</v>
      </c>
      <c r="D43">
        <v>0</v>
      </c>
      <c r="E43">
        <v>0.63656000000000001</v>
      </c>
      <c r="F43">
        <v>14479.9</v>
      </c>
      <c r="G43">
        <v>13190.4</v>
      </c>
      <c r="H43">
        <v>7773.92</v>
      </c>
      <c r="I43">
        <v>0.38371</v>
      </c>
      <c r="J43">
        <v>4136.55</v>
      </c>
      <c r="K43">
        <v>26.922000000000001</v>
      </c>
      <c r="L43">
        <v>23.580100000000002</v>
      </c>
      <c r="M43">
        <v>20.238099999999999</v>
      </c>
      <c r="N43">
        <v>10.8185</v>
      </c>
      <c r="O43">
        <v>8.1343700000000005</v>
      </c>
      <c r="P43">
        <v>5.4502600000000001</v>
      </c>
      <c r="Q43">
        <v>2.7611100000000002E-3</v>
      </c>
      <c r="R43" t="s">
        <v>55</v>
      </c>
      <c r="S43">
        <v>135.50700000000001</v>
      </c>
      <c r="T43">
        <v>88.936199999999999</v>
      </c>
      <c r="U43">
        <v>85.430899999999994</v>
      </c>
      <c r="V43">
        <v>42.960299999999997</v>
      </c>
      <c r="W43">
        <v>23.309200000000001</v>
      </c>
      <c r="X43">
        <v>21.830100000000002</v>
      </c>
      <c r="Y43">
        <v>2.0904300000000001E-2</v>
      </c>
      <c r="Z43" t="s">
        <v>55</v>
      </c>
      <c r="AA43">
        <v>1009.04</v>
      </c>
      <c r="AB43">
        <v>1009.04</v>
      </c>
      <c r="AC43">
        <v>1009.04</v>
      </c>
      <c r="AD43">
        <v>354.024</v>
      </c>
      <c r="AE43">
        <v>354.024</v>
      </c>
      <c r="AF43">
        <v>354.024</v>
      </c>
      <c r="AG43">
        <v>0.17372599999999999</v>
      </c>
      <c r="AH43" t="s">
        <v>55</v>
      </c>
      <c r="AI43" t="s">
        <v>54</v>
      </c>
      <c r="AJ43">
        <v>1121.55</v>
      </c>
      <c r="AK43">
        <v>8.5028000000000006E-2</v>
      </c>
    </row>
    <row r="44" spans="1:45" x14ac:dyDescent="0.25">
      <c r="A44" s="2">
        <v>2024</v>
      </c>
      <c r="B44" t="s">
        <v>75</v>
      </c>
      <c r="C44">
        <v>1802.07</v>
      </c>
      <c r="D44">
        <v>0</v>
      </c>
      <c r="E44">
        <v>0.64569699999999997</v>
      </c>
      <c r="F44">
        <v>15037.7</v>
      </c>
      <c r="G44">
        <v>13731.2</v>
      </c>
      <c r="H44">
        <v>8119.01</v>
      </c>
      <c r="I44">
        <v>0.40074300000000002</v>
      </c>
      <c r="J44">
        <v>4178.8599999999997</v>
      </c>
      <c r="K44">
        <v>28.4496</v>
      </c>
      <c r="L44">
        <v>24.98</v>
      </c>
      <c r="M44">
        <v>21.5105</v>
      </c>
      <c r="N44">
        <v>11.2796</v>
      </c>
      <c r="O44">
        <v>8.5207300000000004</v>
      </c>
      <c r="P44">
        <v>5.7618600000000004</v>
      </c>
      <c r="Q44">
        <v>2.8007499999999999E-3</v>
      </c>
      <c r="R44" t="s">
        <v>55</v>
      </c>
      <c r="S44">
        <v>145.22499999999999</v>
      </c>
      <c r="T44">
        <v>95.983400000000003</v>
      </c>
      <c r="U44">
        <v>92.277100000000004</v>
      </c>
      <c r="V44">
        <v>45.518999999999998</v>
      </c>
      <c r="W44">
        <v>25.053000000000001</v>
      </c>
      <c r="X44">
        <v>23.512499999999999</v>
      </c>
      <c r="Y44">
        <v>2.1204400000000002E-2</v>
      </c>
      <c r="Z44" t="s">
        <v>55</v>
      </c>
      <c r="AA44">
        <v>1078.9000000000001</v>
      </c>
      <c r="AB44">
        <v>1078.9000000000001</v>
      </c>
      <c r="AC44">
        <v>1078.9000000000001</v>
      </c>
      <c r="AD44">
        <v>372.79599999999999</v>
      </c>
      <c r="AE44">
        <v>372.79599999999999</v>
      </c>
      <c r="AF44">
        <v>372.79599999999999</v>
      </c>
      <c r="AG44">
        <v>0.17621899999999999</v>
      </c>
      <c r="AH44" t="s">
        <v>55</v>
      </c>
      <c r="AI44" t="s">
        <v>54</v>
      </c>
      <c r="AJ44">
        <v>1199.8599999999999</v>
      </c>
      <c r="AK44">
        <v>8.7381899999999998E-2</v>
      </c>
    </row>
    <row r="45" spans="1:45" x14ac:dyDescent="0.25">
      <c r="A45" s="2">
        <v>2025</v>
      </c>
      <c r="B45" t="s">
        <v>76</v>
      </c>
      <c r="C45">
        <v>1860.39</v>
      </c>
      <c r="D45">
        <v>0</v>
      </c>
      <c r="E45">
        <v>0.64569699999999997</v>
      </c>
      <c r="F45">
        <v>15511.8</v>
      </c>
      <c r="G45">
        <v>14189.6</v>
      </c>
      <c r="H45">
        <v>8415.19</v>
      </c>
      <c r="I45">
        <v>0.41536200000000001</v>
      </c>
      <c r="J45">
        <v>4213.03</v>
      </c>
      <c r="K45">
        <v>29.3552</v>
      </c>
      <c r="L45">
        <v>25.812799999999999</v>
      </c>
      <c r="M45">
        <v>22.270299999999999</v>
      </c>
      <c r="N45">
        <v>11.5055</v>
      </c>
      <c r="O45">
        <v>8.7102199999999996</v>
      </c>
      <c r="P45">
        <v>5.9149200000000004</v>
      </c>
      <c r="Q45">
        <v>2.8007499999999999E-3</v>
      </c>
      <c r="R45" t="s">
        <v>55</v>
      </c>
      <c r="S45">
        <v>152.01</v>
      </c>
      <c r="T45">
        <v>100.956</v>
      </c>
      <c r="U45">
        <v>97.112899999999996</v>
      </c>
      <c r="V45">
        <v>46.903500000000001</v>
      </c>
      <c r="W45">
        <v>26.003900000000002</v>
      </c>
      <c r="X45">
        <v>24.430800000000001</v>
      </c>
      <c r="Y45">
        <v>2.1204400000000002E-2</v>
      </c>
      <c r="Z45" t="s">
        <v>55</v>
      </c>
      <c r="AA45">
        <v>1111.68</v>
      </c>
      <c r="AB45">
        <v>1111.68</v>
      </c>
      <c r="AC45">
        <v>1111.68</v>
      </c>
      <c r="AD45">
        <v>380.33800000000002</v>
      </c>
      <c r="AE45">
        <v>380.33800000000002</v>
      </c>
      <c r="AF45">
        <v>380.33800000000002</v>
      </c>
      <c r="AG45">
        <v>0.17621899999999999</v>
      </c>
      <c r="AH45" t="s">
        <v>55</v>
      </c>
      <c r="AI45" t="s">
        <v>54</v>
      </c>
      <c r="AJ45">
        <v>1238.44</v>
      </c>
      <c r="AK45">
        <v>8.7277999999999994E-2</v>
      </c>
    </row>
    <row r="46" spans="1:45" x14ac:dyDescent="0.25">
      <c r="A46" s="2">
        <v>2026</v>
      </c>
      <c r="B46" t="s">
        <v>77</v>
      </c>
      <c r="C46">
        <v>1901.55</v>
      </c>
      <c r="D46">
        <v>0</v>
      </c>
      <c r="E46">
        <v>0.64569699999999997</v>
      </c>
      <c r="F46">
        <v>15934.4</v>
      </c>
      <c r="G46">
        <v>14599.5</v>
      </c>
      <c r="H46">
        <v>8682.76</v>
      </c>
      <c r="I46">
        <v>0.42856899999999998</v>
      </c>
      <c r="J46">
        <v>4242.33</v>
      </c>
      <c r="K46">
        <v>30.124199999999998</v>
      </c>
      <c r="L46">
        <v>26.5154</v>
      </c>
      <c r="M46">
        <v>22.906600000000001</v>
      </c>
      <c r="N46">
        <v>11.6959</v>
      </c>
      <c r="O46">
        <v>8.8666800000000006</v>
      </c>
      <c r="P46">
        <v>6.0374800000000004</v>
      </c>
      <c r="Q46">
        <v>2.8007499999999999E-3</v>
      </c>
      <c r="R46" t="s">
        <v>55</v>
      </c>
      <c r="S46">
        <v>157.40600000000001</v>
      </c>
      <c r="T46">
        <v>104.851</v>
      </c>
      <c r="U46">
        <v>100.895</v>
      </c>
      <c r="V46">
        <v>47.950800000000001</v>
      </c>
      <c r="W46">
        <v>26.683</v>
      </c>
      <c r="X46">
        <v>25.0822</v>
      </c>
      <c r="Y46">
        <v>2.1204400000000002E-2</v>
      </c>
      <c r="Z46" t="s">
        <v>55</v>
      </c>
      <c r="AA46">
        <v>1134.2</v>
      </c>
      <c r="AB46">
        <v>1134.2</v>
      </c>
      <c r="AC46">
        <v>1134.2</v>
      </c>
      <c r="AD46">
        <v>386.07100000000003</v>
      </c>
      <c r="AE46">
        <v>386.07100000000003</v>
      </c>
      <c r="AF46">
        <v>386.07100000000003</v>
      </c>
      <c r="AG46">
        <v>0.17621899999999999</v>
      </c>
      <c r="AH46" t="s">
        <v>55</v>
      </c>
      <c r="AI46" t="s">
        <v>54</v>
      </c>
      <c r="AJ46">
        <v>1265.57</v>
      </c>
      <c r="AK46">
        <v>8.6685499999999999E-2</v>
      </c>
    </row>
    <row r="47" spans="1:45" x14ac:dyDescent="0.25">
      <c r="A47" s="2">
        <v>2027</v>
      </c>
      <c r="B47" t="s">
        <v>78</v>
      </c>
      <c r="C47">
        <v>1934.01</v>
      </c>
      <c r="D47">
        <v>0</v>
      </c>
      <c r="E47">
        <v>0.64569699999999997</v>
      </c>
      <c r="F47">
        <v>16314.6</v>
      </c>
      <c r="G47">
        <v>14969.2</v>
      </c>
      <c r="H47">
        <v>8928.08</v>
      </c>
      <c r="I47">
        <v>0.44067699999999999</v>
      </c>
      <c r="J47">
        <v>4267.9799999999996</v>
      </c>
      <c r="K47">
        <v>30.792999999999999</v>
      </c>
      <c r="L47">
        <v>27.126000000000001</v>
      </c>
      <c r="M47">
        <v>23.459</v>
      </c>
      <c r="N47">
        <v>11.860799999999999</v>
      </c>
      <c r="O47">
        <v>9.0022699999999993</v>
      </c>
      <c r="P47">
        <v>6.1437099999999996</v>
      </c>
      <c r="Q47">
        <v>2.8007499999999999E-3</v>
      </c>
      <c r="R47" t="s">
        <v>55</v>
      </c>
      <c r="S47">
        <v>161.38300000000001</v>
      </c>
      <c r="T47">
        <v>107.687</v>
      </c>
      <c r="U47">
        <v>103.645</v>
      </c>
      <c r="V47">
        <v>48.761499999999998</v>
      </c>
      <c r="W47">
        <v>27.192</v>
      </c>
      <c r="X47">
        <v>25.5684</v>
      </c>
      <c r="Y47">
        <v>2.1204400000000002E-2</v>
      </c>
      <c r="Z47" t="s">
        <v>55</v>
      </c>
      <c r="AA47">
        <v>1152.19</v>
      </c>
      <c r="AB47">
        <v>1152.19</v>
      </c>
      <c r="AC47">
        <v>1152.19</v>
      </c>
      <c r="AD47">
        <v>391.178</v>
      </c>
      <c r="AE47">
        <v>391.178</v>
      </c>
      <c r="AF47">
        <v>391.178</v>
      </c>
      <c r="AG47">
        <v>0.17621899999999999</v>
      </c>
      <c r="AH47" t="s">
        <v>55</v>
      </c>
      <c r="AI47" t="s">
        <v>54</v>
      </c>
      <c r="AJ47">
        <v>1287</v>
      </c>
      <c r="AK47">
        <v>8.5976700000000003E-2</v>
      </c>
    </row>
    <row r="48" spans="1:45" x14ac:dyDescent="0.25">
      <c r="A48" s="2">
        <v>2028</v>
      </c>
      <c r="B48" t="s">
        <v>79</v>
      </c>
      <c r="C48">
        <v>1961.15</v>
      </c>
      <c r="D48">
        <v>0</v>
      </c>
      <c r="E48">
        <v>0.64569699999999997</v>
      </c>
      <c r="F48">
        <v>16657.599999999999</v>
      </c>
      <c r="G48">
        <v>15303.2</v>
      </c>
      <c r="H48">
        <v>9153.9599999999991</v>
      </c>
      <c r="I48">
        <v>0.45182699999999998</v>
      </c>
      <c r="J48">
        <v>4290.6400000000003</v>
      </c>
      <c r="K48">
        <v>31.3752</v>
      </c>
      <c r="L48">
        <v>27.658100000000001</v>
      </c>
      <c r="M48">
        <v>23.941099999999999</v>
      </c>
      <c r="N48">
        <v>12.003</v>
      </c>
      <c r="O48">
        <v>9.1194799999999994</v>
      </c>
      <c r="P48">
        <v>6.2359499999999999</v>
      </c>
      <c r="Q48">
        <v>2.8007499999999999E-3</v>
      </c>
      <c r="R48" t="s">
        <v>55</v>
      </c>
      <c r="S48">
        <v>164.31299999999999</v>
      </c>
      <c r="T48">
        <v>109.761</v>
      </c>
      <c r="U48">
        <v>105.655</v>
      </c>
      <c r="V48">
        <v>49.410299999999999</v>
      </c>
      <c r="W48">
        <v>27.5945</v>
      </c>
      <c r="X48">
        <v>25.952400000000001</v>
      </c>
      <c r="Y48">
        <v>2.1204400000000002E-2</v>
      </c>
      <c r="Z48" t="s">
        <v>55</v>
      </c>
      <c r="AA48">
        <v>1167.56</v>
      </c>
      <c r="AB48">
        <v>1167.56</v>
      </c>
      <c r="AC48">
        <v>1167.56</v>
      </c>
      <c r="AD48">
        <v>395.745</v>
      </c>
      <c r="AE48">
        <v>395.745</v>
      </c>
      <c r="AF48">
        <v>395.745</v>
      </c>
      <c r="AG48">
        <v>0.17621899999999999</v>
      </c>
      <c r="AH48" t="s">
        <v>55</v>
      </c>
      <c r="AI48" t="s">
        <v>54</v>
      </c>
      <c r="AJ48">
        <v>1304.98</v>
      </c>
      <c r="AK48">
        <v>8.5275100000000006E-2</v>
      </c>
      <c r="AM48">
        <f>AJ48/C48</f>
        <v>0.66541569997195515</v>
      </c>
    </row>
    <row r="49" spans="1:37" x14ac:dyDescent="0.25">
      <c r="A49" t="s">
        <v>81</v>
      </c>
    </row>
    <row r="50" spans="1:37" x14ac:dyDescent="0.25">
      <c r="A50" t="s">
        <v>18</v>
      </c>
      <c r="B50" t="s">
        <v>19</v>
      </c>
      <c r="C50" t="s">
        <v>2</v>
      </c>
      <c r="D50" t="s">
        <v>21</v>
      </c>
      <c r="E50" t="s">
        <v>22</v>
      </c>
      <c r="F50" t="s">
        <v>23</v>
      </c>
      <c r="G50" t="s">
        <v>24</v>
      </c>
      <c r="H50" t="s">
        <v>25</v>
      </c>
      <c r="I50" t="s">
        <v>26</v>
      </c>
      <c r="J50" t="s">
        <v>27</v>
      </c>
      <c r="K50" t="s">
        <v>28</v>
      </c>
      <c r="L50" t="s">
        <v>29</v>
      </c>
      <c r="M50" t="s">
        <v>30</v>
      </c>
      <c r="N50" t="s">
        <v>31</v>
      </c>
      <c r="O50" t="s">
        <v>32</v>
      </c>
      <c r="P50" t="s">
        <v>33</v>
      </c>
      <c r="Q50" t="s">
        <v>34</v>
      </c>
      <c r="R50" t="s">
        <v>35</v>
      </c>
      <c r="S50" t="s">
        <v>36</v>
      </c>
      <c r="T50" t="s">
        <v>37</v>
      </c>
      <c r="U50" t="s">
        <v>38</v>
      </c>
      <c r="V50" t="s">
        <v>39</v>
      </c>
      <c r="W50" t="s">
        <v>40</v>
      </c>
      <c r="X50" t="s">
        <v>41</v>
      </c>
      <c r="Y50" t="s">
        <v>42</v>
      </c>
      <c r="Z50" t="s">
        <v>35</v>
      </c>
      <c r="AA50" t="s">
        <v>43</v>
      </c>
      <c r="AB50" t="s">
        <v>44</v>
      </c>
      <c r="AC50" t="s">
        <v>45</v>
      </c>
      <c r="AD50" t="s">
        <v>46</v>
      </c>
      <c r="AE50" t="s">
        <v>47</v>
      </c>
      <c r="AF50" t="s">
        <v>48</v>
      </c>
      <c r="AG50" t="s">
        <v>49</v>
      </c>
      <c r="AH50" t="s">
        <v>35</v>
      </c>
      <c r="AI50" t="s">
        <v>50</v>
      </c>
      <c r="AJ50" t="s">
        <v>51</v>
      </c>
      <c r="AK50" t="s">
        <v>52</v>
      </c>
    </row>
    <row r="51" spans="1:37" x14ac:dyDescent="0.25">
      <c r="A51" s="2">
        <v>2017</v>
      </c>
      <c r="B51" t="s">
        <v>68</v>
      </c>
      <c r="C51">
        <v>1712.03</v>
      </c>
      <c r="D51">
        <v>0</v>
      </c>
      <c r="E51">
        <v>0.56628299999999998</v>
      </c>
      <c r="F51">
        <v>11767.6</v>
      </c>
      <c r="G51">
        <v>11229.9</v>
      </c>
      <c r="H51">
        <v>6508.8</v>
      </c>
      <c r="I51">
        <v>0.32126500000000002</v>
      </c>
      <c r="J51">
        <v>3953.48</v>
      </c>
      <c r="K51">
        <v>43.458199999999998</v>
      </c>
      <c r="L51">
        <v>38.760100000000001</v>
      </c>
      <c r="M51">
        <v>34.061999999999998</v>
      </c>
      <c r="N51">
        <v>16.075500000000002</v>
      </c>
      <c r="O51">
        <v>12.9534</v>
      </c>
      <c r="P51">
        <v>9.8313400000000009</v>
      </c>
      <c r="Q51">
        <v>4.9601699999999999E-3</v>
      </c>
      <c r="R51" t="s">
        <v>53</v>
      </c>
      <c r="S51">
        <v>122.41200000000001</v>
      </c>
      <c r="T51">
        <v>81.973100000000002</v>
      </c>
      <c r="U51">
        <v>78.929400000000001</v>
      </c>
      <c r="V51">
        <v>38.355600000000003</v>
      </c>
      <c r="W51">
        <v>22.345300000000002</v>
      </c>
      <c r="X51">
        <v>21.1403</v>
      </c>
      <c r="Y51">
        <v>1.9433800000000001E-2</v>
      </c>
      <c r="Z51" t="s">
        <v>53</v>
      </c>
      <c r="AA51">
        <v>629.26700000000005</v>
      </c>
      <c r="AB51">
        <v>629.26700000000005</v>
      </c>
      <c r="AC51">
        <v>629.26700000000005</v>
      </c>
      <c r="AD51">
        <v>218.15299999999999</v>
      </c>
      <c r="AE51">
        <v>218.15299999999999</v>
      </c>
      <c r="AF51">
        <v>218.15299999999999</v>
      </c>
      <c r="AG51">
        <v>0.105074</v>
      </c>
      <c r="AH51" t="s">
        <v>53</v>
      </c>
      <c r="AI51" t="s">
        <v>54</v>
      </c>
      <c r="AJ51">
        <v>750</v>
      </c>
      <c r="AK51">
        <v>6.6785999999999998E-2</v>
      </c>
    </row>
    <row r="52" spans="1:37" x14ac:dyDescent="0.25">
      <c r="A52" s="2">
        <v>2018</v>
      </c>
      <c r="B52" t="s">
        <v>69</v>
      </c>
      <c r="C52">
        <v>1655.23</v>
      </c>
      <c r="D52">
        <v>0</v>
      </c>
      <c r="E52">
        <v>0.58008000000000004</v>
      </c>
      <c r="F52">
        <v>12030.1</v>
      </c>
      <c r="G52">
        <v>11358.5</v>
      </c>
      <c r="H52">
        <v>6879.72</v>
      </c>
      <c r="I52">
        <v>0.33957300000000001</v>
      </c>
      <c r="J52">
        <v>4012.31</v>
      </c>
      <c r="K52">
        <v>42.926499999999997</v>
      </c>
      <c r="L52">
        <v>38.760100000000001</v>
      </c>
      <c r="M52">
        <v>34.593800000000002</v>
      </c>
      <c r="N52">
        <v>15.0359</v>
      </c>
      <c r="O52">
        <v>12.0692</v>
      </c>
      <c r="P52">
        <v>9.1026100000000003</v>
      </c>
      <c r="Q52">
        <v>4.94305E-3</v>
      </c>
      <c r="R52" t="s">
        <v>53</v>
      </c>
      <c r="S52">
        <v>117.694</v>
      </c>
      <c r="T52">
        <v>81.973100000000002</v>
      </c>
      <c r="U52">
        <v>79.284400000000005</v>
      </c>
      <c r="V52">
        <v>33.301000000000002</v>
      </c>
      <c r="W52">
        <v>20.729700000000001</v>
      </c>
      <c r="X52">
        <v>19.7834</v>
      </c>
      <c r="Y52">
        <v>1.7988799999999999E-2</v>
      </c>
      <c r="Z52" t="s">
        <v>53</v>
      </c>
      <c r="AA52">
        <v>629.26700000000005</v>
      </c>
      <c r="AB52">
        <v>629.26700000000005</v>
      </c>
      <c r="AC52">
        <v>629.26700000000005</v>
      </c>
      <c r="AD52">
        <v>200.95500000000001</v>
      </c>
      <c r="AE52">
        <v>200.95500000000001</v>
      </c>
      <c r="AF52">
        <v>200.95500000000001</v>
      </c>
      <c r="AG52">
        <v>0.109899</v>
      </c>
      <c r="AH52" t="s">
        <v>53</v>
      </c>
      <c r="AI52" t="s">
        <v>54</v>
      </c>
      <c r="AJ52">
        <v>750</v>
      </c>
      <c r="AK52">
        <v>6.6029599999999994E-2</v>
      </c>
    </row>
    <row r="53" spans="1:37" x14ac:dyDescent="0.25">
      <c r="A53" s="2">
        <v>2019</v>
      </c>
      <c r="B53" t="s">
        <v>70</v>
      </c>
      <c r="C53">
        <v>1452.29</v>
      </c>
      <c r="D53">
        <v>0</v>
      </c>
      <c r="E53">
        <v>0.58143599999999995</v>
      </c>
      <c r="F53">
        <v>12293.4</v>
      </c>
      <c r="G53">
        <v>11028.3</v>
      </c>
      <c r="H53">
        <v>6918.48</v>
      </c>
      <c r="I53">
        <v>0.34148600000000001</v>
      </c>
      <c r="J53">
        <v>4018.19</v>
      </c>
      <c r="K53">
        <v>20.857700000000001</v>
      </c>
      <c r="L53">
        <v>18.677299999999999</v>
      </c>
      <c r="M53">
        <v>16.4969</v>
      </c>
      <c r="N53">
        <v>7.5002300000000002</v>
      </c>
      <c r="O53">
        <v>5.7244700000000002</v>
      </c>
      <c r="P53">
        <v>3.9487000000000001</v>
      </c>
      <c r="Q53">
        <v>2.5220099999999999E-3</v>
      </c>
      <c r="R53" t="s">
        <v>55</v>
      </c>
      <c r="S53">
        <v>118.706</v>
      </c>
      <c r="T53">
        <v>83.252499999999998</v>
      </c>
      <c r="U53">
        <v>80.5839</v>
      </c>
      <c r="V53">
        <v>31.644300000000001</v>
      </c>
      <c r="W53">
        <v>19.417999999999999</v>
      </c>
      <c r="X53">
        <v>18.497800000000002</v>
      </c>
      <c r="Y53">
        <v>1.9094099999999999E-2</v>
      </c>
      <c r="Z53" t="s">
        <v>55</v>
      </c>
      <c r="AA53">
        <v>773.93600000000004</v>
      </c>
      <c r="AB53">
        <v>773.93600000000004</v>
      </c>
      <c r="AC53">
        <v>773.93600000000004</v>
      </c>
      <c r="AD53">
        <v>233.69900000000001</v>
      </c>
      <c r="AE53">
        <v>233.69900000000001</v>
      </c>
      <c r="AF53">
        <v>233.69900000000001</v>
      </c>
      <c r="AG53">
        <v>0.15868199999999999</v>
      </c>
      <c r="AH53" t="s">
        <v>55</v>
      </c>
      <c r="AI53" t="s">
        <v>54</v>
      </c>
      <c r="AJ53">
        <v>875.86599999999999</v>
      </c>
      <c r="AK53">
        <v>7.9419799999999999E-2</v>
      </c>
    </row>
    <row r="54" spans="1:37" x14ac:dyDescent="0.25">
      <c r="A54" s="2">
        <v>2020</v>
      </c>
      <c r="B54" t="s">
        <v>71</v>
      </c>
      <c r="C54">
        <v>1304.3599999999999</v>
      </c>
      <c r="D54">
        <v>0</v>
      </c>
      <c r="E54">
        <v>0.57837000000000005</v>
      </c>
      <c r="F54">
        <v>12586.2</v>
      </c>
      <c r="G54">
        <v>11306.9</v>
      </c>
      <c r="H54">
        <v>6831.46</v>
      </c>
      <c r="I54">
        <v>0.33719100000000002</v>
      </c>
      <c r="J54">
        <v>4004.92</v>
      </c>
      <c r="K54">
        <v>20.474699999999999</v>
      </c>
      <c r="L54">
        <v>17.943899999999999</v>
      </c>
      <c r="M54">
        <v>15.4131</v>
      </c>
      <c r="N54">
        <v>7.8888699999999998</v>
      </c>
      <c r="O54">
        <v>5.7597100000000001</v>
      </c>
      <c r="P54">
        <v>3.6305399999999999</v>
      </c>
      <c r="Q54">
        <v>2.5087099999999999E-3</v>
      </c>
      <c r="R54" t="s">
        <v>55</v>
      </c>
      <c r="S54">
        <v>111.003</v>
      </c>
      <c r="T54">
        <v>75.046099999999996</v>
      </c>
      <c r="U54">
        <v>72.339600000000004</v>
      </c>
      <c r="V54">
        <v>30.743300000000001</v>
      </c>
      <c r="W54">
        <v>16.9358</v>
      </c>
      <c r="X54">
        <v>15.8965</v>
      </c>
      <c r="Y54">
        <v>1.8993400000000001E-2</v>
      </c>
      <c r="Z54" t="s">
        <v>55</v>
      </c>
      <c r="AA54">
        <v>686.30499999999995</v>
      </c>
      <c r="AB54">
        <v>686.30499999999995</v>
      </c>
      <c r="AC54">
        <v>686.30499999999995</v>
      </c>
      <c r="AD54">
        <v>218.31</v>
      </c>
      <c r="AE54">
        <v>218.31</v>
      </c>
      <c r="AF54">
        <v>218.31</v>
      </c>
      <c r="AG54">
        <v>0.15784500000000001</v>
      </c>
      <c r="AH54" t="s">
        <v>55</v>
      </c>
      <c r="AI54" t="s">
        <v>54</v>
      </c>
      <c r="AJ54">
        <v>779.29499999999996</v>
      </c>
      <c r="AK54">
        <v>6.8922200000000003E-2</v>
      </c>
    </row>
    <row r="55" spans="1:37" x14ac:dyDescent="0.25">
      <c r="A55" s="2">
        <v>2021</v>
      </c>
      <c r="B55" t="s">
        <v>72</v>
      </c>
      <c r="C55">
        <v>1394.72</v>
      </c>
      <c r="D55">
        <v>0</v>
      </c>
      <c r="E55">
        <v>0.58582599999999996</v>
      </c>
      <c r="F55">
        <v>13200</v>
      </c>
      <c r="G55">
        <v>11920.4</v>
      </c>
      <c r="H55">
        <v>7046.96</v>
      </c>
      <c r="I55">
        <v>0.34782800000000003</v>
      </c>
      <c r="J55">
        <v>4037.33</v>
      </c>
      <c r="K55">
        <v>21.993099999999998</v>
      </c>
      <c r="L55">
        <v>19.140499999999999</v>
      </c>
      <c r="M55">
        <v>16.2879</v>
      </c>
      <c r="N55">
        <v>8.8632799999999996</v>
      </c>
      <c r="O55">
        <v>6.5023600000000004</v>
      </c>
      <c r="P55">
        <v>4.1414299999999997</v>
      </c>
      <c r="Q55">
        <v>2.54105E-3</v>
      </c>
      <c r="R55" t="s">
        <v>55</v>
      </c>
      <c r="S55">
        <v>112.925</v>
      </c>
      <c r="T55">
        <v>73.92</v>
      </c>
      <c r="U55">
        <v>70.984099999999998</v>
      </c>
      <c r="V55">
        <v>33.882599999999996</v>
      </c>
      <c r="W55">
        <v>17.717099999999999</v>
      </c>
      <c r="X55">
        <v>16.500299999999999</v>
      </c>
      <c r="Y55">
        <v>1.92383E-2</v>
      </c>
      <c r="Z55" t="s">
        <v>55</v>
      </c>
      <c r="AA55">
        <v>750.19100000000003</v>
      </c>
      <c r="AB55">
        <v>750.19100000000003</v>
      </c>
      <c r="AC55">
        <v>750.19100000000003</v>
      </c>
      <c r="AD55">
        <v>260.77699999999999</v>
      </c>
      <c r="AE55">
        <v>260.77699999999999</v>
      </c>
      <c r="AF55">
        <v>260.77699999999999</v>
      </c>
      <c r="AG55">
        <v>0.15987999999999999</v>
      </c>
      <c r="AH55" t="s">
        <v>55</v>
      </c>
      <c r="AI55" t="s">
        <v>54</v>
      </c>
      <c r="AJ55">
        <v>843.25199999999995</v>
      </c>
      <c r="AK55">
        <v>7.0740300000000006E-2</v>
      </c>
    </row>
    <row r="56" spans="1:37" x14ac:dyDescent="0.25">
      <c r="A56" s="2">
        <v>2022</v>
      </c>
      <c r="B56" t="s">
        <v>73</v>
      </c>
      <c r="C56">
        <v>1572.61</v>
      </c>
      <c r="D56">
        <v>0</v>
      </c>
      <c r="E56">
        <v>0.59836</v>
      </c>
      <c r="F56">
        <v>13924.5</v>
      </c>
      <c r="G56">
        <v>12645.1</v>
      </c>
      <c r="H56">
        <v>7441.58</v>
      </c>
      <c r="I56">
        <v>0.36730600000000002</v>
      </c>
      <c r="J56">
        <v>4093</v>
      </c>
      <c r="K56">
        <v>24.133199999999999</v>
      </c>
      <c r="L56">
        <v>21.067799999999998</v>
      </c>
      <c r="M56">
        <v>18.002300000000002</v>
      </c>
      <c r="N56">
        <v>9.7755500000000008</v>
      </c>
      <c r="O56">
        <v>7.2850599999999996</v>
      </c>
      <c r="P56">
        <v>4.7945700000000002</v>
      </c>
      <c r="Q56">
        <v>2.5954200000000002E-3</v>
      </c>
      <c r="R56" t="s">
        <v>55</v>
      </c>
      <c r="S56">
        <v>121.267</v>
      </c>
      <c r="T56">
        <v>79.129400000000004</v>
      </c>
      <c r="U56">
        <v>75.957700000000003</v>
      </c>
      <c r="V56">
        <v>38.061300000000003</v>
      </c>
      <c r="W56">
        <v>20.229099999999999</v>
      </c>
      <c r="X56">
        <v>18.886900000000001</v>
      </c>
      <c r="Y56">
        <v>1.9649900000000001E-2</v>
      </c>
      <c r="Z56" t="s">
        <v>55</v>
      </c>
      <c r="AA56">
        <v>872.56100000000004</v>
      </c>
      <c r="AB56">
        <v>872.56100000000004</v>
      </c>
      <c r="AC56">
        <v>872.56100000000004</v>
      </c>
      <c r="AD56">
        <v>309.45400000000001</v>
      </c>
      <c r="AE56">
        <v>309.45400000000001</v>
      </c>
      <c r="AF56">
        <v>309.45400000000001</v>
      </c>
      <c r="AG56">
        <v>0.1633</v>
      </c>
      <c r="AH56" t="s">
        <v>55</v>
      </c>
      <c r="AI56" t="s">
        <v>54</v>
      </c>
      <c r="AJ56">
        <v>972.75800000000004</v>
      </c>
      <c r="AK56">
        <v>7.6927300000000004E-2</v>
      </c>
    </row>
    <row r="57" spans="1:37" x14ac:dyDescent="0.25">
      <c r="A57" s="2">
        <v>2023</v>
      </c>
      <c r="B57" t="s">
        <v>74</v>
      </c>
      <c r="C57">
        <v>1721.53</v>
      </c>
      <c r="D57">
        <v>0</v>
      </c>
      <c r="E57">
        <v>0.61000900000000002</v>
      </c>
      <c r="F57">
        <v>14602</v>
      </c>
      <c r="G57">
        <v>13310.3</v>
      </c>
      <c r="H57">
        <v>7850.14</v>
      </c>
      <c r="I57">
        <v>0.38747199999999998</v>
      </c>
      <c r="J57">
        <v>4146.1400000000003</v>
      </c>
      <c r="K57">
        <v>26.061199999999999</v>
      </c>
      <c r="L57">
        <v>22.8386</v>
      </c>
      <c r="M57">
        <v>19.616099999999999</v>
      </c>
      <c r="N57">
        <v>10.4352</v>
      </c>
      <c r="O57">
        <v>7.8545499999999997</v>
      </c>
      <c r="P57">
        <v>5.2739399999999996</v>
      </c>
      <c r="Q57">
        <v>2.6459500000000002E-3</v>
      </c>
      <c r="R57" t="s">
        <v>55</v>
      </c>
      <c r="S57">
        <v>131.37100000000001</v>
      </c>
      <c r="T57">
        <v>86.319500000000005</v>
      </c>
      <c r="U57">
        <v>82.9285</v>
      </c>
      <c r="V57">
        <v>41.535400000000003</v>
      </c>
      <c r="W57">
        <v>22.584299999999999</v>
      </c>
      <c r="X57">
        <v>21.157900000000001</v>
      </c>
      <c r="Y57">
        <v>2.0032399999999999E-2</v>
      </c>
      <c r="Z57" t="s">
        <v>55</v>
      </c>
      <c r="AA57">
        <v>976.88</v>
      </c>
      <c r="AB57">
        <v>976.88</v>
      </c>
      <c r="AC57">
        <v>976.88</v>
      </c>
      <c r="AD57">
        <v>342.14</v>
      </c>
      <c r="AE57">
        <v>342.14</v>
      </c>
      <c r="AF57">
        <v>342.14</v>
      </c>
      <c r="AG57">
        <v>0.16647899999999999</v>
      </c>
      <c r="AH57" t="s">
        <v>55</v>
      </c>
      <c r="AI57" t="s">
        <v>54</v>
      </c>
      <c r="AJ57">
        <v>1086.04</v>
      </c>
      <c r="AK57">
        <v>8.1593700000000005E-2</v>
      </c>
    </row>
    <row r="58" spans="1:37" x14ac:dyDescent="0.25">
      <c r="A58" s="2">
        <v>2024</v>
      </c>
      <c r="B58" t="s">
        <v>75</v>
      </c>
      <c r="C58">
        <v>1819.07</v>
      </c>
      <c r="D58">
        <v>0</v>
      </c>
      <c r="E58">
        <v>0.61665400000000004</v>
      </c>
      <c r="F58">
        <v>15188.8</v>
      </c>
      <c r="G58">
        <v>13879.6</v>
      </c>
      <c r="H58">
        <v>8214.11</v>
      </c>
      <c r="I58">
        <v>0.40543699999999999</v>
      </c>
      <c r="J58">
        <v>4190.04</v>
      </c>
      <c r="K58">
        <v>27.492999999999999</v>
      </c>
      <c r="L58">
        <v>24.154699999999998</v>
      </c>
      <c r="M58">
        <v>20.816400000000002</v>
      </c>
      <c r="N58">
        <v>10.855499999999999</v>
      </c>
      <c r="O58">
        <v>8.2101199999999999</v>
      </c>
      <c r="P58">
        <v>5.5647500000000001</v>
      </c>
      <c r="Q58">
        <v>2.6747699999999999E-3</v>
      </c>
      <c r="R58" t="s">
        <v>55</v>
      </c>
      <c r="S58">
        <v>140.566</v>
      </c>
      <c r="T58">
        <v>93.016199999999998</v>
      </c>
      <c r="U58">
        <v>89.437200000000004</v>
      </c>
      <c r="V58">
        <v>43.922800000000002</v>
      </c>
      <c r="W58">
        <v>24.229600000000001</v>
      </c>
      <c r="X58">
        <v>22.747299999999999</v>
      </c>
      <c r="Y58">
        <v>2.0250600000000001E-2</v>
      </c>
      <c r="Z58" t="s">
        <v>55</v>
      </c>
      <c r="AA58">
        <v>1042.47</v>
      </c>
      <c r="AB58">
        <v>1042.47</v>
      </c>
      <c r="AC58">
        <v>1042.47</v>
      </c>
      <c r="AD58">
        <v>359.50799999999998</v>
      </c>
      <c r="AE58">
        <v>359.50799999999998</v>
      </c>
      <c r="AF58">
        <v>359.50799999999998</v>
      </c>
      <c r="AG58">
        <v>0.168293</v>
      </c>
      <c r="AH58" t="s">
        <v>55</v>
      </c>
      <c r="AI58" t="s">
        <v>54</v>
      </c>
      <c r="AJ58">
        <v>1159.6400000000001</v>
      </c>
      <c r="AK58">
        <v>8.3549799999999994E-2</v>
      </c>
    </row>
    <row r="59" spans="1:37" x14ac:dyDescent="0.25">
      <c r="A59" s="2">
        <v>2025</v>
      </c>
      <c r="B59" t="s">
        <v>76</v>
      </c>
      <c r="C59">
        <v>1880.69</v>
      </c>
      <c r="D59">
        <v>0</v>
      </c>
      <c r="E59">
        <v>0.61665400000000004</v>
      </c>
      <c r="F59">
        <v>15695.2</v>
      </c>
      <c r="G59">
        <v>14369.9</v>
      </c>
      <c r="H59">
        <v>8531.4599999999991</v>
      </c>
      <c r="I59">
        <v>0.421101</v>
      </c>
      <c r="J59">
        <v>4225.9399999999996</v>
      </c>
      <c r="K59">
        <v>28.415900000000001</v>
      </c>
      <c r="L59">
        <v>25.003499999999999</v>
      </c>
      <c r="M59">
        <v>21.591200000000001</v>
      </c>
      <c r="N59">
        <v>11.0847</v>
      </c>
      <c r="O59">
        <v>8.4027600000000007</v>
      </c>
      <c r="P59">
        <v>5.7208100000000002</v>
      </c>
      <c r="Q59">
        <v>2.6747699999999999E-3</v>
      </c>
      <c r="R59" t="s">
        <v>55</v>
      </c>
      <c r="S59">
        <v>147.392</v>
      </c>
      <c r="T59">
        <v>98.015799999999999</v>
      </c>
      <c r="U59">
        <v>94.299300000000002</v>
      </c>
      <c r="V59">
        <v>45.319600000000001</v>
      </c>
      <c r="W59">
        <v>25.188199999999998</v>
      </c>
      <c r="X59">
        <v>23.672899999999998</v>
      </c>
      <c r="Y59">
        <v>2.0250600000000001E-2</v>
      </c>
      <c r="Z59" t="s">
        <v>55</v>
      </c>
      <c r="AA59">
        <v>1075.6300000000001</v>
      </c>
      <c r="AB59">
        <v>1075.6300000000001</v>
      </c>
      <c r="AC59">
        <v>1075.6300000000001</v>
      </c>
      <c r="AD59">
        <v>367.21100000000001</v>
      </c>
      <c r="AE59">
        <v>367.21100000000001</v>
      </c>
      <c r="AF59">
        <v>367.21100000000001</v>
      </c>
      <c r="AG59">
        <v>0.168293</v>
      </c>
      <c r="AH59" t="s">
        <v>55</v>
      </c>
      <c r="AI59" t="s">
        <v>54</v>
      </c>
      <c r="AJ59">
        <v>1198.6500000000001</v>
      </c>
      <c r="AK59">
        <v>8.3414199999999994E-2</v>
      </c>
    </row>
    <row r="60" spans="1:37" x14ac:dyDescent="0.25">
      <c r="A60" s="2">
        <v>2026</v>
      </c>
      <c r="B60" t="s">
        <v>77</v>
      </c>
      <c r="C60">
        <v>1924.41</v>
      </c>
      <c r="D60">
        <v>0</v>
      </c>
      <c r="E60">
        <v>0.61665400000000004</v>
      </c>
      <c r="F60">
        <v>16148</v>
      </c>
      <c r="G60">
        <v>14809.4</v>
      </c>
      <c r="H60">
        <v>8819.18</v>
      </c>
      <c r="I60">
        <v>0.43530200000000002</v>
      </c>
      <c r="J60">
        <v>4256.7299999999996</v>
      </c>
      <c r="K60">
        <v>29.2011</v>
      </c>
      <c r="L60">
        <v>25.721499999999999</v>
      </c>
      <c r="M60">
        <v>22.242000000000001</v>
      </c>
      <c r="N60">
        <v>11.2775</v>
      </c>
      <c r="O60">
        <v>8.5616199999999996</v>
      </c>
      <c r="P60">
        <v>5.8457800000000004</v>
      </c>
      <c r="Q60">
        <v>2.6747699999999999E-3</v>
      </c>
      <c r="R60" t="s">
        <v>55</v>
      </c>
      <c r="S60">
        <v>152.833</v>
      </c>
      <c r="T60">
        <v>101.94499999999999</v>
      </c>
      <c r="U60">
        <v>98.114599999999996</v>
      </c>
      <c r="V60">
        <v>46.377899999999997</v>
      </c>
      <c r="W60">
        <v>25.876100000000001</v>
      </c>
      <c r="X60">
        <v>24.332899999999999</v>
      </c>
      <c r="Y60">
        <v>2.0250600000000001E-2</v>
      </c>
      <c r="Z60" t="s">
        <v>55</v>
      </c>
      <c r="AA60">
        <v>1098.56</v>
      </c>
      <c r="AB60">
        <v>1098.56</v>
      </c>
      <c r="AC60">
        <v>1098.56</v>
      </c>
      <c r="AD60">
        <v>373.053</v>
      </c>
      <c r="AE60">
        <v>373.053</v>
      </c>
      <c r="AF60">
        <v>373.053</v>
      </c>
      <c r="AG60">
        <v>0.168293</v>
      </c>
      <c r="AH60" t="s">
        <v>55</v>
      </c>
      <c r="AI60" t="s">
        <v>54</v>
      </c>
      <c r="AJ60">
        <v>1226.22</v>
      </c>
      <c r="AK60">
        <v>8.2800299999999993E-2</v>
      </c>
    </row>
    <row r="61" spans="1:37" x14ac:dyDescent="0.25">
      <c r="A61" s="2">
        <v>2027</v>
      </c>
      <c r="B61" t="s">
        <v>78</v>
      </c>
      <c r="C61">
        <v>1958.86</v>
      </c>
      <c r="D61">
        <v>0</v>
      </c>
      <c r="E61">
        <v>0.61665400000000004</v>
      </c>
      <c r="F61">
        <v>16555.8</v>
      </c>
      <c r="G61">
        <v>15206.2</v>
      </c>
      <c r="H61">
        <v>9083.17</v>
      </c>
      <c r="I61">
        <v>0.44833299999999998</v>
      </c>
      <c r="J61">
        <v>4283.6400000000003</v>
      </c>
      <c r="K61">
        <v>29.883600000000001</v>
      </c>
      <c r="L61">
        <v>26.345099999999999</v>
      </c>
      <c r="M61">
        <v>22.806699999999999</v>
      </c>
      <c r="N61">
        <v>11.4442</v>
      </c>
      <c r="O61">
        <v>8.6989199999999993</v>
      </c>
      <c r="P61">
        <v>5.9536699999999998</v>
      </c>
      <c r="Q61">
        <v>2.6747699999999999E-3</v>
      </c>
      <c r="R61" t="s">
        <v>55</v>
      </c>
      <c r="S61">
        <v>156.85400000000001</v>
      </c>
      <c r="T61">
        <v>104.816</v>
      </c>
      <c r="U61">
        <v>100.899</v>
      </c>
      <c r="V61">
        <v>47.197099999999999</v>
      </c>
      <c r="W61">
        <v>26.3919</v>
      </c>
      <c r="X61">
        <v>24.825900000000001</v>
      </c>
      <c r="Y61">
        <v>2.0250600000000001E-2</v>
      </c>
      <c r="Z61" t="s">
        <v>55</v>
      </c>
      <c r="AA61">
        <v>1116.83</v>
      </c>
      <c r="AB61">
        <v>1116.83</v>
      </c>
      <c r="AC61">
        <v>1116.83</v>
      </c>
      <c r="AD61">
        <v>378.21699999999998</v>
      </c>
      <c r="AE61">
        <v>378.21699999999998</v>
      </c>
      <c r="AF61">
        <v>378.21699999999998</v>
      </c>
      <c r="AG61">
        <v>0.168293</v>
      </c>
      <c r="AH61" t="s">
        <v>55</v>
      </c>
      <c r="AI61" t="s">
        <v>54</v>
      </c>
      <c r="AJ61">
        <v>1247.99</v>
      </c>
      <c r="AK61">
        <v>8.20713E-2</v>
      </c>
    </row>
    <row r="62" spans="1:37" x14ac:dyDescent="0.25">
      <c r="A62" s="2">
        <v>2028</v>
      </c>
      <c r="B62" t="s">
        <v>79</v>
      </c>
      <c r="C62">
        <v>1987.6</v>
      </c>
      <c r="D62">
        <v>0</v>
      </c>
      <c r="E62">
        <v>0.61665400000000004</v>
      </c>
      <c r="F62">
        <v>16923.7</v>
      </c>
      <c r="G62">
        <v>15564.6</v>
      </c>
      <c r="H62">
        <v>9326.17</v>
      </c>
      <c r="I62">
        <v>0.46032699999999999</v>
      </c>
      <c r="J62">
        <v>4307.33</v>
      </c>
      <c r="K62">
        <v>30.477699999999999</v>
      </c>
      <c r="L62">
        <v>26.888500000000001</v>
      </c>
      <c r="M62">
        <v>23.299199999999999</v>
      </c>
      <c r="N62">
        <v>11.587899999999999</v>
      </c>
      <c r="O62">
        <v>8.8175500000000007</v>
      </c>
      <c r="P62">
        <v>6.0472000000000001</v>
      </c>
      <c r="Q62">
        <v>2.6747699999999999E-3</v>
      </c>
      <c r="R62" t="s">
        <v>55</v>
      </c>
      <c r="S62">
        <v>159.82599999999999</v>
      </c>
      <c r="T62">
        <v>106.92100000000001</v>
      </c>
      <c r="U62">
        <v>102.93899999999999</v>
      </c>
      <c r="V62">
        <v>47.853099999999998</v>
      </c>
      <c r="W62">
        <v>26.799800000000001</v>
      </c>
      <c r="X62">
        <v>25.2151</v>
      </c>
      <c r="Y62">
        <v>2.0250600000000001E-2</v>
      </c>
      <c r="Z62" t="s">
        <v>55</v>
      </c>
      <c r="AA62">
        <v>1132.4000000000001</v>
      </c>
      <c r="AB62">
        <v>1132.4000000000001</v>
      </c>
      <c r="AC62">
        <v>1132.4000000000001</v>
      </c>
      <c r="AD62">
        <v>382.822</v>
      </c>
      <c r="AE62">
        <v>382.822</v>
      </c>
      <c r="AF62">
        <v>382.822</v>
      </c>
      <c r="AG62">
        <v>0.168293</v>
      </c>
      <c r="AH62" t="s">
        <v>55</v>
      </c>
      <c r="AI62" t="s">
        <v>54</v>
      </c>
      <c r="AJ62">
        <v>1266.21</v>
      </c>
      <c r="AK62">
        <v>8.1351699999999999E-2</v>
      </c>
    </row>
    <row r="64" spans="1:37" x14ac:dyDescent="0.25">
      <c r="A64" t="s">
        <v>108</v>
      </c>
    </row>
    <row r="65" spans="1:37" x14ac:dyDescent="0.25">
      <c r="A65" t="s">
        <v>18</v>
      </c>
      <c r="C65" t="s">
        <v>2</v>
      </c>
      <c r="D65" t="s">
        <v>21</v>
      </c>
      <c r="E65" t="s">
        <v>22</v>
      </c>
      <c r="F65" t="s">
        <v>23</v>
      </c>
      <c r="G65" t="s">
        <v>24</v>
      </c>
      <c r="H65" t="s">
        <v>25</v>
      </c>
      <c r="I65" t="s">
        <v>26</v>
      </c>
      <c r="J65" t="s">
        <v>27</v>
      </c>
      <c r="K65" t="s">
        <v>28</v>
      </c>
      <c r="L65" t="s">
        <v>29</v>
      </c>
      <c r="M65" t="s">
        <v>30</v>
      </c>
      <c r="N65" t="s">
        <v>31</v>
      </c>
      <c r="O65" t="s">
        <v>32</v>
      </c>
      <c r="P65" t="s">
        <v>33</v>
      </c>
      <c r="Q65" t="s">
        <v>34</v>
      </c>
      <c r="R65" t="s">
        <v>35</v>
      </c>
      <c r="S65" t="s">
        <v>36</v>
      </c>
      <c r="T65" t="s">
        <v>37</v>
      </c>
      <c r="U65" t="s">
        <v>38</v>
      </c>
      <c r="V65" t="s">
        <v>39</v>
      </c>
      <c r="W65" t="s">
        <v>40</v>
      </c>
      <c r="X65" t="s">
        <v>41</v>
      </c>
      <c r="Y65" t="s">
        <v>42</v>
      </c>
      <c r="Z65" t="s">
        <v>35</v>
      </c>
      <c r="AA65" t="s">
        <v>43</v>
      </c>
      <c r="AB65" t="s">
        <v>44</v>
      </c>
      <c r="AC65" t="s">
        <v>45</v>
      </c>
      <c r="AD65" t="s">
        <v>46</v>
      </c>
      <c r="AE65" t="s">
        <v>47</v>
      </c>
      <c r="AF65" t="s">
        <v>48</v>
      </c>
      <c r="AG65" t="s">
        <v>49</v>
      </c>
      <c r="AH65" t="s">
        <v>35</v>
      </c>
      <c r="AI65" t="s">
        <v>50</v>
      </c>
      <c r="AJ65" t="s">
        <v>51</v>
      </c>
      <c r="AK65" t="s">
        <v>52</v>
      </c>
    </row>
    <row r="66" spans="1:37" x14ac:dyDescent="0.25">
      <c r="B66" t="s">
        <v>68</v>
      </c>
      <c r="C66">
        <v>1712.03</v>
      </c>
      <c r="D66">
        <v>0</v>
      </c>
      <c r="E66">
        <v>0.57796000000000003</v>
      </c>
      <c r="F66">
        <v>11767.6</v>
      </c>
      <c r="G66">
        <v>11229.9</v>
      </c>
      <c r="H66">
        <v>6508.8</v>
      </c>
      <c r="I66">
        <v>0.32126500000000002</v>
      </c>
      <c r="J66">
        <v>3953.48</v>
      </c>
      <c r="K66">
        <v>43.458199999999998</v>
      </c>
      <c r="L66">
        <v>38.760100000000001</v>
      </c>
      <c r="M66">
        <v>34.061999999999998</v>
      </c>
      <c r="N66">
        <v>16.075500000000002</v>
      </c>
      <c r="O66">
        <v>12.9534</v>
      </c>
      <c r="P66">
        <v>9.8313400000000009</v>
      </c>
      <c r="Q66">
        <v>4.9601699999999999E-3</v>
      </c>
      <c r="R66" t="s">
        <v>53</v>
      </c>
      <c r="S66">
        <v>122.41200000000001</v>
      </c>
      <c r="T66">
        <v>81.973100000000002</v>
      </c>
      <c r="U66">
        <v>78.929400000000001</v>
      </c>
      <c r="V66">
        <v>38.355600000000003</v>
      </c>
      <c r="W66">
        <v>22.345300000000002</v>
      </c>
      <c r="X66">
        <v>21.1403</v>
      </c>
      <c r="Y66">
        <v>1.9433800000000001E-2</v>
      </c>
      <c r="Z66" t="s">
        <v>53</v>
      </c>
      <c r="AA66">
        <v>629.26700000000005</v>
      </c>
      <c r="AB66">
        <v>629.26700000000005</v>
      </c>
      <c r="AC66">
        <v>629.26700000000005</v>
      </c>
      <c r="AD66">
        <v>218.15299999999999</v>
      </c>
      <c r="AE66">
        <v>218.15299999999999</v>
      </c>
      <c r="AF66">
        <v>218.15299999999999</v>
      </c>
      <c r="AG66">
        <v>0.105074</v>
      </c>
      <c r="AH66" t="s">
        <v>53</v>
      </c>
      <c r="AI66" t="s">
        <v>54</v>
      </c>
      <c r="AJ66">
        <v>750</v>
      </c>
      <c r="AK66">
        <v>6.6785999999999998E-2</v>
      </c>
    </row>
    <row r="67" spans="1:37" x14ac:dyDescent="0.25">
      <c r="B67" t="s">
        <v>69</v>
      </c>
      <c r="C67">
        <v>1655.23</v>
      </c>
      <c r="D67">
        <v>0</v>
      </c>
      <c r="E67">
        <v>0.59204199999999996</v>
      </c>
      <c r="F67">
        <v>12030.1</v>
      </c>
      <c r="G67">
        <v>11358.5</v>
      </c>
      <c r="H67">
        <v>6879.72</v>
      </c>
      <c r="I67">
        <v>0.33957300000000001</v>
      </c>
      <c r="J67">
        <v>4012.31</v>
      </c>
      <c r="K67">
        <v>42.926499999999997</v>
      </c>
      <c r="L67">
        <v>38.760100000000001</v>
      </c>
      <c r="M67">
        <v>34.593800000000002</v>
      </c>
      <c r="N67">
        <v>15.0359</v>
      </c>
      <c r="O67">
        <v>12.0692</v>
      </c>
      <c r="P67">
        <v>9.1026100000000003</v>
      </c>
      <c r="Q67">
        <v>4.94305E-3</v>
      </c>
      <c r="R67" t="s">
        <v>53</v>
      </c>
      <c r="S67">
        <v>117.694</v>
      </c>
      <c r="T67">
        <v>81.973100000000002</v>
      </c>
      <c r="U67">
        <v>79.284400000000005</v>
      </c>
      <c r="V67">
        <v>33.301000000000002</v>
      </c>
      <c r="W67">
        <v>20.729700000000001</v>
      </c>
      <c r="X67">
        <v>19.7834</v>
      </c>
      <c r="Y67">
        <v>1.7988799999999999E-2</v>
      </c>
      <c r="Z67" t="s">
        <v>53</v>
      </c>
      <c r="AA67">
        <v>629.26700000000005</v>
      </c>
      <c r="AB67">
        <v>629.26700000000005</v>
      </c>
      <c r="AC67">
        <v>629.26700000000005</v>
      </c>
      <c r="AD67">
        <v>200.95500000000001</v>
      </c>
      <c r="AE67">
        <v>200.95500000000001</v>
      </c>
      <c r="AF67">
        <v>200.95500000000001</v>
      </c>
      <c r="AG67">
        <v>0.109899</v>
      </c>
      <c r="AH67" t="s">
        <v>53</v>
      </c>
      <c r="AI67" t="s">
        <v>54</v>
      </c>
      <c r="AJ67">
        <v>750</v>
      </c>
      <c r="AK67">
        <v>6.6029599999999994E-2</v>
      </c>
    </row>
    <row r="68" spans="1:37" x14ac:dyDescent="0.25">
      <c r="B68" t="s">
        <v>70</v>
      </c>
      <c r="C68">
        <v>1452.29</v>
      </c>
      <c r="D68">
        <v>0</v>
      </c>
      <c r="E68">
        <v>0.59342600000000001</v>
      </c>
      <c r="F68">
        <v>12293.4</v>
      </c>
      <c r="G68">
        <v>11028.3</v>
      </c>
      <c r="H68">
        <v>6918.48</v>
      </c>
      <c r="I68">
        <v>0.34148600000000001</v>
      </c>
      <c r="J68">
        <v>4018.19</v>
      </c>
      <c r="K68">
        <v>21.269600000000001</v>
      </c>
      <c r="L68">
        <v>19.0456</v>
      </c>
      <c r="M68">
        <v>16.8216</v>
      </c>
      <c r="N68">
        <v>7.6496899999999997</v>
      </c>
      <c r="O68">
        <v>5.83786</v>
      </c>
      <c r="P68">
        <v>4.0260199999999999</v>
      </c>
      <c r="Q68">
        <v>2.5740200000000002E-3</v>
      </c>
      <c r="R68" t="s">
        <v>55</v>
      </c>
      <c r="S68">
        <v>121.04</v>
      </c>
      <c r="T68">
        <v>84.887900000000002</v>
      </c>
      <c r="U68">
        <v>82.166700000000006</v>
      </c>
      <c r="V68">
        <v>32.266599999999997</v>
      </c>
      <c r="W68">
        <v>19.798100000000002</v>
      </c>
      <c r="X68">
        <v>18.8596</v>
      </c>
      <c r="Y68">
        <v>1.94878E-2</v>
      </c>
      <c r="Z68" t="s">
        <v>55</v>
      </c>
      <c r="AA68">
        <v>789.05</v>
      </c>
      <c r="AB68">
        <v>789.05</v>
      </c>
      <c r="AC68">
        <v>789.05</v>
      </c>
      <c r="AD68">
        <v>238.26300000000001</v>
      </c>
      <c r="AE68">
        <v>238.26300000000001</v>
      </c>
      <c r="AF68">
        <v>238.26300000000001</v>
      </c>
      <c r="AG68">
        <v>0.16195399999999999</v>
      </c>
      <c r="AH68" t="s">
        <v>55</v>
      </c>
      <c r="AI68" t="s">
        <v>54</v>
      </c>
      <c r="AJ68">
        <v>892.98299999999995</v>
      </c>
      <c r="AK68">
        <v>8.0971899999999999E-2</v>
      </c>
    </row>
    <row r="69" spans="1:37" x14ac:dyDescent="0.25">
      <c r="B69" t="s">
        <v>71</v>
      </c>
      <c r="C69">
        <v>1301.94</v>
      </c>
      <c r="D69">
        <v>0</v>
      </c>
      <c r="E69">
        <v>0.58991499999999997</v>
      </c>
      <c r="F69">
        <v>12568.8</v>
      </c>
      <c r="G69">
        <v>11289.4</v>
      </c>
      <c r="H69">
        <v>6821.01</v>
      </c>
      <c r="I69">
        <v>0.336675</v>
      </c>
      <c r="J69">
        <v>4003.31</v>
      </c>
      <c r="K69">
        <v>20.836500000000001</v>
      </c>
      <c r="L69">
        <v>18.258600000000001</v>
      </c>
      <c r="M69">
        <v>15.6808</v>
      </c>
      <c r="N69">
        <v>8.0345099999999992</v>
      </c>
      <c r="O69">
        <v>5.8640299999999996</v>
      </c>
      <c r="P69">
        <v>3.6935500000000001</v>
      </c>
      <c r="Q69">
        <v>2.55879E-3</v>
      </c>
      <c r="R69" t="s">
        <v>55</v>
      </c>
      <c r="S69">
        <v>112.92400000000001</v>
      </c>
      <c r="T69">
        <v>76.329700000000003</v>
      </c>
      <c r="U69">
        <v>73.575400000000002</v>
      </c>
      <c r="V69">
        <v>31.2867</v>
      </c>
      <c r="W69">
        <v>17.2254</v>
      </c>
      <c r="X69">
        <v>16.167100000000001</v>
      </c>
      <c r="Y69">
        <v>1.9372500000000001E-2</v>
      </c>
      <c r="Z69" t="s">
        <v>55</v>
      </c>
      <c r="AA69">
        <v>698.06500000000005</v>
      </c>
      <c r="AB69">
        <v>698.06500000000005</v>
      </c>
      <c r="AC69">
        <v>698.06500000000005</v>
      </c>
      <c r="AD69">
        <v>222.124</v>
      </c>
      <c r="AE69">
        <v>222.124</v>
      </c>
      <c r="AF69">
        <v>222.124</v>
      </c>
      <c r="AG69">
        <v>0.160996</v>
      </c>
      <c r="AH69" t="s">
        <v>55</v>
      </c>
      <c r="AI69" t="s">
        <v>54</v>
      </c>
      <c r="AJ69">
        <v>792.65300000000002</v>
      </c>
      <c r="AK69">
        <v>7.0211899999999994E-2</v>
      </c>
    </row>
    <row r="70" spans="1:37" x14ac:dyDescent="0.25">
      <c r="B70" t="s">
        <v>72</v>
      </c>
      <c r="C70">
        <v>1391.1</v>
      </c>
      <c r="D70">
        <v>0</v>
      </c>
      <c r="E70">
        <v>0.59727799999999998</v>
      </c>
      <c r="F70">
        <v>13170.1</v>
      </c>
      <c r="G70">
        <v>11890.6</v>
      </c>
      <c r="H70">
        <v>7028.67</v>
      </c>
      <c r="I70">
        <v>0.34692499999999998</v>
      </c>
      <c r="J70">
        <v>4034.63</v>
      </c>
      <c r="K70">
        <v>22.354600000000001</v>
      </c>
      <c r="L70">
        <v>19.4513</v>
      </c>
      <c r="M70">
        <v>16.547999999999998</v>
      </c>
      <c r="N70">
        <v>9.0193700000000003</v>
      </c>
      <c r="O70">
        <v>6.6142099999999999</v>
      </c>
      <c r="P70">
        <v>4.2090399999999999</v>
      </c>
      <c r="Q70">
        <v>2.5907299999999999E-3</v>
      </c>
      <c r="R70" t="s">
        <v>55</v>
      </c>
      <c r="S70">
        <v>114.71599999999999</v>
      </c>
      <c r="T70">
        <v>75.064300000000003</v>
      </c>
      <c r="U70">
        <v>72.079700000000003</v>
      </c>
      <c r="V70">
        <v>34.447899999999997</v>
      </c>
      <c r="W70">
        <v>17.997699999999998</v>
      </c>
      <c r="X70">
        <v>16.759599999999999</v>
      </c>
      <c r="Y70">
        <v>1.9614300000000001E-2</v>
      </c>
      <c r="Z70" t="s">
        <v>55</v>
      </c>
      <c r="AA70">
        <v>762.22900000000004</v>
      </c>
      <c r="AB70">
        <v>762.22900000000004</v>
      </c>
      <c r="AC70">
        <v>762.22900000000004</v>
      </c>
      <c r="AD70">
        <v>265.12799999999999</v>
      </c>
      <c r="AE70">
        <v>265.12799999999999</v>
      </c>
      <c r="AF70">
        <v>265.12799999999999</v>
      </c>
      <c r="AG70">
        <v>0.16300500000000001</v>
      </c>
      <c r="AH70" t="s">
        <v>55</v>
      </c>
      <c r="AI70" t="s">
        <v>54</v>
      </c>
      <c r="AJ70">
        <v>856.745</v>
      </c>
      <c r="AK70">
        <v>7.2052199999999997E-2</v>
      </c>
    </row>
    <row r="71" spans="1:37" x14ac:dyDescent="0.25">
      <c r="B71" t="s">
        <v>73</v>
      </c>
      <c r="C71">
        <v>1567.84</v>
      </c>
      <c r="D71">
        <v>0</v>
      </c>
      <c r="E71">
        <v>0.60990900000000003</v>
      </c>
      <c r="F71">
        <v>13883.1</v>
      </c>
      <c r="G71">
        <v>12604.3</v>
      </c>
      <c r="H71">
        <v>7415.95</v>
      </c>
      <c r="I71">
        <v>0.36604100000000001</v>
      </c>
      <c r="J71">
        <v>4089.52</v>
      </c>
      <c r="K71">
        <v>24.507100000000001</v>
      </c>
      <c r="L71">
        <v>21.389500000000002</v>
      </c>
      <c r="M71">
        <v>18.271799999999999</v>
      </c>
      <c r="N71">
        <v>9.9405900000000003</v>
      </c>
      <c r="O71">
        <v>7.4048400000000001</v>
      </c>
      <c r="P71">
        <v>4.8690899999999999</v>
      </c>
      <c r="Q71">
        <v>2.6455099999999998E-3</v>
      </c>
      <c r="R71" t="s">
        <v>55</v>
      </c>
      <c r="S71">
        <v>123.07</v>
      </c>
      <c r="T71">
        <v>80.268799999999999</v>
      </c>
      <c r="U71">
        <v>77.047200000000004</v>
      </c>
      <c r="V71">
        <v>38.667299999999997</v>
      </c>
      <c r="W71">
        <v>20.532900000000001</v>
      </c>
      <c r="X71">
        <v>19.167899999999999</v>
      </c>
      <c r="Y71">
        <v>2.0029100000000001E-2</v>
      </c>
      <c r="Z71" t="s">
        <v>55</v>
      </c>
      <c r="AA71">
        <v>885.91499999999996</v>
      </c>
      <c r="AB71">
        <v>885.91499999999996</v>
      </c>
      <c r="AC71">
        <v>885.91499999999996</v>
      </c>
      <c r="AD71">
        <v>314.41000000000003</v>
      </c>
      <c r="AE71">
        <v>314.41000000000003</v>
      </c>
      <c r="AF71">
        <v>314.41000000000003</v>
      </c>
      <c r="AG71">
        <v>0.16645199999999999</v>
      </c>
      <c r="AH71" t="s">
        <v>55</v>
      </c>
      <c r="AI71" t="s">
        <v>54</v>
      </c>
      <c r="AJ71">
        <v>987.57299999999998</v>
      </c>
      <c r="AK71">
        <v>7.8351799999999999E-2</v>
      </c>
    </row>
    <row r="72" spans="1:37" x14ac:dyDescent="0.25">
      <c r="B72" t="s">
        <v>74</v>
      </c>
      <c r="C72">
        <v>1715.41</v>
      </c>
      <c r="D72">
        <v>0</v>
      </c>
      <c r="E72">
        <v>0.62165800000000004</v>
      </c>
      <c r="F72">
        <v>14548.3</v>
      </c>
      <c r="G72">
        <v>13257.5</v>
      </c>
      <c r="H72">
        <v>7816.6</v>
      </c>
      <c r="I72">
        <v>0.38581599999999999</v>
      </c>
      <c r="J72">
        <v>4141.93</v>
      </c>
      <c r="K72">
        <v>26.441299999999998</v>
      </c>
      <c r="L72">
        <v>23.1662</v>
      </c>
      <c r="M72">
        <v>19.890999999999998</v>
      </c>
      <c r="N72">
        <v>10.603999999999999</v>
      </c>
      <c r="O72">
        <v>7.9778799999999999</v>
      </c>
      <c r="P72">
        <v>5.3517700000000001</v>
      </c>
      <c r="Q72">
        <v>2.6964799999999998E-3</v>
      </c>
      <c r="R72" t="s">
        <v>55</v>
      </c>
      <c r="S72">
        <v>133.19999999999999</v>
      </c>
      <c r="T72">
        <v>87.477500000000006</v>
      </c>
      <c r="U72">
        <v>84.036000000000001</v>
      </c>
      <c r="V72">
        <v>42.164000000000001</v>
      </c>
      <c r="W72">
        <v>22.904699999999998</v>
      </c>
      <c r="X72">
        <v>21.454999999999998</v>
      </c>
      <c r="Y72">
        <v>2.0414999999999999E-2</v>
      </c>
      <c r="Z72" t="s">
        <v>55</v>
      </c>
      <c r="AA72">
        <v>991.08</v>
      </c>
      <c r="AB72">
        <v>991.08</v>
      </c>
      <c r="AC72">
        <v>991.08</v>
      </c>
      <c r="AD72">
        <v>347.38099999999997</v>
      </c>
      <c r="AE72">
        <v>347.38099999999997</v>
      </c>
      <c r="AF72">
        <v>347.38099999999997</v>
      </c>
      <c r="AG72">
        <v>0.169659</v>
      </c>
      <c r="AH72" t="s">
        <v>55</v>
      </c>
      <c r="AI72" t="s">
        <v>54</v>
      </c>
      <c r="AJ72">
        <v>1101.72</v>
      </c>
      <c r="AK72">
        <v>8.3101700000000001E-2</v>
      </c>
    </row>
    <row r="73" spans="1:37" x14ac:dyDescent="0.25">
      <c r="B73" t="s">
        <v>75</v>
      </c>
      <c r="C73">
        <v>1811.59</v>
      </c>
      <c r="D73">
        <v>0</v>
      </c>
      <c r="E73">
        <v>0.62936999999999999</v>
      </c>
      <c r="F73">
        <v>15122.2</v>
      </c>
      <c r="G73">
        <v>13814.3</v>
      </c>
      <c r="H73">
        <v>8172.22</v>
      </c>
      <c r="I73">
        <v>0.40336899999999998</v>
      </c>
      <c r="J73">
        <v>4185.1400000000003</v>
      </c>
      <c r="K73">
        <v>27.9147</v>
      </c>
      <c r="L73">
        <v>24.518699999999999</v>
      </c>
      <c r="M73">
        <v>21.122699999999998</v>
      </c>
      <c r="N73">
        <v>11.042</v>
      </c>
      <c r="O73">
        <v>8.3467900000000004</v>
      </c>
      <c r="P73">
        <v>5.6516099999999998</v>
      </c>
      <c r="Q73">
        <v>2.7299300000000002E-3</v>
      </c>
      <c r="R73" t="s">
        <v>55</v>
      </c>
      <c r="S73">
        <v>142.62200000000001</v>
      </c>
      <c r="T73">
        <v>94.327200000000005</v>
      </c>
      <c r="U73">
        <v>90.692099999999996</v>
      </c>
      <c r="V73">
        <v>44.625799999999998</v>
      </c>
      <c r="W73">
        <v>24.5928</v>
      </c>
      <c r="X73">
        <v>23.084900000000001</v>
      </c>
      <c r="Y73">
        <v>2.0668200000000001E-2</v>
      </c>
      <c r="Z73" t="s">
        <v>55</v>
      </c>
      <c r="AA73">
        <v>1058.53</v>
      </c>
      <c r="AB73">
        <v>1058.53</v>
      </c>
      <c r="AC73">
        <v>1058.53</v>
      </c>
      <c r="AD73">
        <v>365.358</v>
      </c>
      <c r="AE73">
        <v>365.358</v>
      </c>
      <c r="AF73">
        <v>365.358</v>
      </c>
      <c r="AG73">
        <v>0.171763</v>
      </c>
      <c r="AH73" t="s">
        <v>55</v>
      </c>
      <c r="AI73" t="s">
        <v>54</v>
      </c>
      <c r="AJ73">
        <v>1177.3699999999999</v>
      </c>
      <c r="AK73">
        <v>8.5228799999999993E-2</v>
      </c>
    </row>
    <row r="74" spans="1:37" x14ac:dyDescent="0.25">
      <c r="B74" t="s">
        <v>76</v>
      </c>
      <c r="C74">
        <v>1871.76</v>
      </c>
      <c r="D74">
        <v>0</v>
      </c>
      <c r="E74">
        <v>0.62936999999999999</v>
      </c>
      <c r="F74">
        <v>15614.4</v>
      </c>
      <c r="G74">
        <v>14290.5</v>
      </c>
      <c r="H74">
        <v>8480.24</v>
      </c>
      <c r="I74">
        <v>0.41857299999999997</v>
      </c>
      <c r="J74">
        <v>4220.28</v>
      </c>
      <c r="K74">
        <v>28.830500000000001</v>
      </c>
      <c r="L74">
        <v>25.361000000000001</v>
      </c>
      <c r="M74">
        <v>21.891400000000001</v>
      </c>
      <c r="N74">
        <v>11.2699</v>
      </c>
      <c r="O74">
        <v>8.5381599999999995</v>
      </c>
      <c r="P74">
        <v>5.8064499999999999</v>
      </c>
      <c r="Q74">
        <v>2.7299300000000002E-3</v>
      </c>
      <c r="R74" t="s">
        <v>55</v>
      </c>
      <c r="S74">
        <v>149.43299999999999</v>
      </c>
      <c r="T74">
        <v>99.316999999999993</v>
      </c>
      <c r="U74">
        <v>95.544799999999995</v>
      </c>
      <c r="V74">
        <v>46.017899999999997</v>
      </c>
      <c r="W74">
        <v>25.548500000000001</v>
      </c>
      <c r="X74">
        <v>24.0078</v>
      </c>
      <c r="Y74">
        <v>2.0668200000000001E-2</v>
      </c>
      <c r="Z74" t="s">
        <v>55</v>
      </c>
      <c r="AA74">
        <v>1091.54</v>
      </c>
      <c r="AB74">
        <v>1091.54</v>
      </c>
      <c r="AC74">
        <v>1091.54</v>
      </c>
      <c r="AD74">
        <v>372.99599999999998</v>
      </c>
      <c r="AE74">
        <v>372.99599999999998</v>
      </c>
      <c r="AF74">
        <v>372.99599999999998</v>
      </c>
      <c r="AG74">
        <v>0.171763</v>
      </c>
      <c r="AH74" t="s">
        <v>55</v>
      </c>
      <c r="AI74" t="s">
        <v>54</v>
      </c>
      <c r="AJ74">
        <v>1216.22</v>
      </c>
      <c r="AK74">
        <v>8.5106899999999999E-2</v>
      </c>
    </row>
    <row r="75" spans="1:37" x14ac:dyDescent="0.25">
      <c r="B75" t="s">
        <v>77</v>
      </c>
      <c r="C75">
        <v>1914.35</v>
      </c>
      <c r="D75">
        <v>0</v>
      </c>
      <c r="E75">
        <v>0.62936999999999999</v>
      </c>
      <c r="F75">
        <v>16053.9</v>
      </c>
      <c r="G75">
        <v>14716.9</v>
      </c>
      <c r="H75">
        <v>8759.06</v>
      </c>
      <c r="I75">
        <v>0.43233500000000002</v>
      </c>
      <c r="J75">
        <v>4250.43</v>
      </c>
      <c r="K75">
        <v>29.609100000000002</v>
      </c>
      <c r="L75">
        <v>26.072600000000001</v>
      </c>
      <c r="M75">
        <v>22.536100000000001</v>
      </c>
      <c r="N75">
        <v>11.4617</v>
      </c>
      <c r="O75">
        <v>8.6960499999999996</v>
      </c>
      <c r="P75">
        <v>5.9304399999999999</v>
      </c>
      <c r="Q75">
        <v>2.7299300000000002E-3</v>
      </c>
      <c r="R75" t="s">
        <v>55</v>
      </c>
      <c r="S75">
        <v>154.857</v>
      </c>
      <c r="T75">
        <v>103.233</v>
      </c>
      <c r="U75">
        <v>99.347099999999998</v>
      </c>
      <c r="V75">
        <v>47.071899999999999</v>
      </c>
      <c r="W75">
        <v>26.232900000000001</v>
      </c>
      <c r="X75">
        <v>24.664400000000001</v>
      </c>
      <c r="Y75">
        <v>2.0668200000000001E-2</v>
      </c>
      <c r="Z75" t="s">
        <v>55</v>
      </c>
      <c r="AA75">
        <v>1114.3</v>
      </c>
      <c r="AB75">
        <v>1114.3</v>
      </c>
      <c r="AC75">
        <v>1114.3</v>
      </c>
      <c r="AD75">
        <v>378.79399999999998</v>
      </c>
      <c r="AE75">
        <v>378.79399999999998</v>
      </c>
      <c r="AF75">
        <v>378.79399999999998</v>
      </c>
      <c r="AG75">
        <v>0.171763</v>
      </c>
      <c r="AH75" t="s">
        <v>55</v>
      </c>
      <c r="AI75" t="s">
        <v>54</v>
      </c>
      <c r="AJ75">
        <v>1243.6099999999999</v>
      </c>
      <c r="AK75">
        <v>8.4501900000000005E-2</v>
      </c>
    </row>
    <row r="76" spans="1:37" x14ac:dyDescent="0.25">
      <c r="B76" t="s">
        <v>78</v>
      </c>
      <c r="C76">
        <v>1947.92</v>
      </c>
      <c r="D76">
        <v>0</v>
      </c>
      <c r="E76">
        <v>0.62936999999999999</v>
      </c>
      <c r="F76">
        <v>16449.5</v>
      </c>
      <c r="G76">
        <v>15101.7</v>
      </c>
      <c r="H76">
        <v>9014.81</v>
      </c>
      <c r="I76">
        <v>0.44495800000000002</v>
      </c>
      <c r="J76">
        <v>4276.79</v>
      </c>
      <c r="K76">
        <v>30.285900000000002</v>
      </c>
      <c r="L76">
        <v>26.690799999999999</v>
      </c>
      <c r="M76">
        <v>23.095700000000001</v>
      </c>
      <c r="N76">
        <v>11.627700000000001</v>
      </c>
      <c r="O76">
        <v>8.8326799999999999</v>
      </c>
      <c r="P76">
        <v>6.0376500000000002</v>
      </c>
      <c r="Q76">
        <v>2.7299300000000002E-3</v>
      </c>
      <c r="R76" t="s">
        <v>55</v>
      </c>
      <c r="S76">
        <v>158.86000000000001</v>
      </c>
      <c r="T76">
        <v>106.09</v>
      </c>
      <c r="U76">
        <v>102.11799999999999</v>
      </c>
      <c r="V76">
        <v>47.887799999999999</v>
      </c>
      <c r="W76">
        <v>26.745999999999999</v>
      </c>
      <c r="X76">
        <v>25.154599999999999</v>
      </c>
      <c r="Y76">
        <v>2.0668200000000001E-2</v>
      </c>
      <c r="Z76" t="s">
        <v>55</v>
      </c>
      <c r="AA76">
        <v>1132.46</v>
      </c>
      <c r="AB76">
        <v>1132.46</v>
      </c>
      <c r="AC76">
        <v>1132.46</v>
      </c>
      <c r="AD76">
        <v>383.935</v>
      </c>
      <c r="AE76">
        <v>383.935</v>
      </c>
      <c r="AF76">
        <v>383.935</v>
      </c>
      <c r="AG76">
        <v>0.171763</v>
      </c>
      <c r="AH76" t="s">
        <v>55</v>
      </c>
      <c r="AI76" t="s">
        <v>54</v>
      </c>
      <c r="AJ76">
        <v>1265.24</v>
      </c>
      <c r="AK76">
        <v>8.37812E-2</v>
      </c>
    </row>
    <row r="77" spans="1:37" x14ac:dyDescent="0.25">
      <c r="B77" t="s">
        <v>79</v>
      </c>
      <c r="C77">
        <v>1975.96</v>
      </c>
      <c r="D77">
        <v>0</v>
      </c>
      <c r="E77">
        <v>0.62936999999999999</v>
      </c>
      <c r="F77">
        <v>16806.400000000001</v>
      </c>
      <c r="G77">
        <v>15449.3</v>
      </c>
      <c r="H77">
        <v>9250.24</v>
      </c>
      <c r="I77">
        <v>0.45657900000000001</v>
      </c>
      <c r="J77">
        <v>4300.04</v>
      </c>
      <c r="K77">
        <v>30.8751</v>
      </c>
      <c r="L77">
        <v>27.229500000000002</v>
      </c>
      <c r="M77">
        <v>23.5839</v>
      </c>
      <c r="N77">
        <v>11.770799999999999</v>
      </c>
      <c r="O77">
        <v>8.9507399999999997</v>
      </c>
      <c r="P77">
        <v>6.1306599999999998</v>
      </c>
      <c r="Q77">
        <v>2.7299300000000002E-3</v>
      </c>
      <c r="R77" t="s">
        <v>55</v>
      </c>
      <c r="S77">
        <v>161.816</v>
      </c>
      <c r="T77">
        <v>108.182</v>
      </c>
      <c r="U77">
        <v>104.145</v>
      </c>
      <c r="V77">
        <v>48.540900000000001</v>
      </c>
      <c r="W77">
        <v>27.151700000000002</v>
      </c>
      <c r="X77">
        <v>25.541799999999999</v>
      </c>
      <c r="Y77">
        <v>2.0668200000000001E-2</v>
      </c>
      <c r="Z77" t="s">
        <v>55</v>
      </c>
      <c r="AA77">
        <v>1147.95</v>
      </c>
      <c r="AB77">
        <v>1147.95</v>
      </c>
      <c r="AC77">
        <v>1147.95</v>
      </c>
      <c r="AD77">
        <v>388.52600000000001</v>
      </c>
      <c r="AE77">
        <v>388.52600000000001</v>
      </c>
      <c r="AF77">
        <v>388.52600000000001</v>
      </c>
      <c r="AG77">
        <v>0.171763</v>
      </c>
      <c r="AH77" t="s">
        <v>55</v>
      </c>
      <c r="AI77" t="s">
        <v>54</v>
      </c>
      <c r="AJ77">
        <v>1283.3599999999999</v>
      </c>
      <c r="AK77">
        <v>8.3069000000000004E-2</v>
      </c>
    </row>
    <row r="79" spans="1:37" x14ac:dyDescent="0.25">
      <c r="A79" t="s">
        <v>109</v>
      </c>
    </row>
    <row r="80" spans="1:37" x14ac:dyDescent="0.25">
      <c r="A80" t="s">
        <v>18</v>
      </c>
      <c r="B80" t="s">
        <v>19</v>
      </c>
      <c r="C80" t="s">
        <v>2</v>
      </c>
      <c r="D80" t="s">
        <v>21</v>
      </c>
      <c r="E80" t="s">
        <v>22</v>
      </c>
      <c r="F80" t="s">
        <v>23</v>
      </c>
      <c r="G80" t="s">
        <v>24</v>
      </c>
      <c r="H80" t="s">
        <v>25</v>
      </c>
      <c r="I80" t="s">
        <v>26</v>
      </c>
      <c r="J80" t="s">
        <v>27</v>
      </c>
      <c r="K80" t="s">
        <v>28</v>
      </c>
      <c r="L80" t="s">
        <v>29</v>
      </c>
      <c r="M80" t="s">
        <v>30</v>
      </c>
      <c r="N80" t="s">
        <v>31</v>
      </c>
      <c r="O80" t="s">
        <v>32</v>
      </c>
      <c r="P80" t="s">
        <v>33</v>
      </c>
      <c r="Q80" t="s">
        <v>34</v>
      </c>
      <c r="R80" t="s">
        <v>35</v>
      </c>
      <c r="S80" t="s">
        <v>36</v>
      </c>
      <c r="T80" t="s">
        <v>37</v>
      </c>
      <c r="U80" t="s">
        <v>38</v>
      </c>
      <c r="V80" t="s">
        <v>39</v>
      </c>
      <c r="W80" t="s">
        <v>40</v>
      </c>
      <c r="X80" t="s">
        <v>41</v>
      </c>
      <c r="Y80" t="s">
        <v>42</v>
      </c>
      <c r="Z80" t="s">
        <v>35</v>
      </c>
      <c r="AA80" t="s">
        <v>43</v>
      </c>
      <c r="AB80" t="s">
        <v>44</v>
      </c>
      <c r="AC80" t="s">
        <v>45</v>
      </c>
      <c r="AD80" t="s">
        <v>46</v>
      </c>
      <c r="AE80" t="s">
        <v>47</v>
      </c>
      <c r="AF80" t="s">
        <v>48</v>
      </c>
      <c r="AG80" t="s">
        <v>49</v>
      </c>
      <c r="AH80" t="s">
        <v>35</v>
      </c>
      <c r="AI80" t="s">
        <v>50</v>
      </c>
      <c r="AJ80" t="s">
        <v>51</v>
      </c>
      <c r="AK80" t="s">
        <v>52</v>
      </c>
    </row>
    <row r="81" spans="2:37" x14ac:dyDescent="0.25">
      <c r="B81" t="s">
        <v>68</v>
      </c>
      <c r="C81">
        <v>1712.03</v>
      </c>
      <c r="D81">
        <v>0</v>
      </c>
      <c r="E81">
        <v>0.55258700000000005</v>
      </c>
      <c r="F81">
        <v>11767.6</v>
      </c>
      <c r="G81">
        <v>11229.9</v>
      </c>
      <c r="H81">
        <v>6508.8</v>
      </c>
      <c r="I81">
        <v>0.32126500000000002</v>
      </c>
      <c r="J81">
        <v>3953.48</v>
      </c>
      <c r="K81">
        <v>43.458199999999998</v>
      </c>
      <c r="L81">
        <v>38.760100000000001</v>
      </c>
      <c r="M81">
        <v>34.061999999999998</v>
      </c>
      <c r="N81">
        <v>16.075500000000002</v>
      </c>
      <c r="O81">
        <v>12.9534</v>
      </c>
      <c r="P81">
        <v>9.8313400000000009</v>
      </c>
      <c r="Q81">
        <v>4.9601699999999999E-3</v>
      </c>
      <c r="R81" t="s">
        <v>53</v>
      </c>
      <c r="S81">
        <v>122.41200000000001</v>
      </c>
      <c r="T81">
        <v>81.973100000000002</v>
      </c>
      <c r="U81">
        <v>78.929400000000001</v>
      </c>
      <c r="V81">
        <v>38.355600000000003</v>
      </c>
      <c r="W81">
        <v>22.345300000000002</v>
      </c>
      <c r="X81">
        <v>21.1403</v>
      </c>
      <c r="Y81">
        <v>1.9433800000000001E-2</v>
      </c>
      <c r="Z81" t="s">
        <v>53</v>
      </c>
      <c r="AA81">
        <v>629.26700000000005</v>
      </c>
      <c r="AB81">
        <v>629.26700000000005</v>
      </c>
      <c r="AC81">
        <v>629.26700000000005</v>
      </c>
      <c r="AD81">
        <v>218.15299999999999</v>
      </c>
      <c r="AE81">
        <v>218.15299999999999</v>
      </c>
      <c r="AF81">
        <v>218.15299999999999</v>
      </c>
      <c r="AG81">
        <v>0.105074</v>
      </c>
      <c r="AH81" t="s">
        <v>53</v>
      </c>
      <c r="AI81" t="s">
        <v>54</v>
      </c>
      <c r="AJ81">
        <v>750</v>
      </c>
      <c r="AK81">
        <v>6.6785999999999998E-2</v>
      </c>
    </row>
    <row r="82" spans="2:37" x14ac:dyDescent="0.25">
      <c r="B82" t="s">
        <v>69</v>
      </c>
      <c r="C82">
        <v>1655.23</v>
      </c>
      <c r="D82">
        <v>0</v>
      </c>
      <c r="E82">
        <v>0.56605000000000005</v>
      </c>
      <c r="F82">
        <v>12030.1</v>
      </c>
      <c r="G82">
        <v>11358.5</v>
      </c>
      <c r="H82">
        <v>6879.72</v>
      </c>
      <c r="I82">
        <v>0.33957300000000001</v>
      </c>
      <c r="J82">
        <v>4012.31</v>
      </c>
      <c r="K82">
        <v>42.926499999999997</v>
      </c>
      <c r="L82">
        <v>38.760100000000001</v>
      </c>
      <c r="M82">
        <v>34.593800000000002</v>
      </c>
      <c r="N82">
        <v>15.0359</v>
      </c>
      <c r="O82">
        <v>12.0692</v>
      </c>
      <c r="P82">
        <v>9.1026100000000003</v>
      </c>
      <c r="Q82">
        <v>4.94305E-3</v>
      </c>
      <c r="R82" t="s">
        <v>53</v>
      </c>
      <c r="S82">
        <v>117.694</v>
      </c>
      <c r="T82">
        <v>81.973100000000002</v>
      </c>
      <c r="U82">
        <v>79.284400000000005</v>
      </c>
      <c r="V82">
        <v>33.301000000000002</v>
      </c>
      <c r="W82">
        <v>20.729700000000001</v>
      </c>
      <c r="X82">
        <v>19.7834</v>
      </c>
      <c r="Y82">
        <v>1.7988799999999999E-2</v>
      </c>
      <c r="Z82" t="s">
        <v>53</v>
      </c>
      <c r="AA82">
        <v>629.26700000000005</v>
      </c>
      <c r="AB82">
        <v>629.26700000000005</v>
      </c>
      <c r="AC82">
        <v>629.26700000000005</v>
      </c>
      <c r="AD82">
        <v>200.95500000000001</v>
      </c>
      <c r="AE82">
        <v>200.95500000000001</v>
      </c>
      <c r="AF82">
        <v>200.95500000000001</v>
      </c>
      <c r="AG82">
        <v>0.109899</v>
      </c>
      <c r="AH82" t="s">
        <v>53</v>
      </c>
      <c r="AI82" t="s">
        <v>54</v>
      </c>
      <c r="AJ82">
        <v>750</v>
      </c>
      <c r="AK82">
        <v>6.6029599999999994E-2</v>
      </c>
    </row>
    <row r="83" spans="2:37" x14ac:dyDescent="0.25">
      <c r="B83" t="s">
        <v>70</v>
      </c>
      <c r="C83">
        <v>1452.29</v>
      </c>
      <c r="D83">
        <v>0</v>
      </c>
      <c r="E83">
        <v>0.56737400000000004</v>
      </c>
      <c r="F83">
        <v>12293.4</v>
      </c>
      <c r="G83">
        <v>11028.3</v>
      </c>
      <c r="H83">
        <v>6918.48</v>
      </c>
      <c r="I83">
        <v>0.34148600000000001</v>
      </c>
      <c r="J83">
        <v>4018.19</v>
      </c>
      <c r="K83">
        <v>20.373799999999999</v>
      </c>
      <c r="L83">
        <v>18.244599999999998</v>
      </c>
      <c r="M83">
        <v>16.115300000000001</v>
      </c>
      <c r="N83">
        <v>7.3246700000000002</v>
      </c>
      <c r="O83">
        <v>5.5912499999999996</v>
      </c>
      <c r="P83">
        <v>3.8578199999999998</v>
      </c>
      <c r="Q83">
        <v>2.46102E-3</v>
      </c>
      <c r="R83" t="s">
        <v>55</v>
      </c>
      <c r="S83">
        <v>115.96299999999999</v>
      </c>
      <c r="T83">
        <v>81.330399999999997</v>
      </c>
      <c r="U83">
        <v>78.723600000000005</v>
      </c>
      <c r="V83">
        <v>30.913</v>
      </c>
      <c r="W83">
        <v>18.971299999999999</v>
      </c>
      <c r="X83">
        <v>18.072399999999998</v>
      </c>
      <c r="Y83">
        <v>1.8632300000000001E-2</v>
      </c>
      <c r="Z83" t="s">
        <v>55</v>
      </c>
      <c r="AA83">
        <v>756.16899999999998</v>
      </c>
      <c r="AB83">
        <v>756.16899999999998</v>
      </c>
      <c r="AC83">
        <v>756.16899999999998</v>
      </c>
      <c r="AD83">
        <v>228.334</v>
      </c>
      <c r="AE83">
        <v>228.334</v>
      </c>
      <c r="AF83">
        <v>228.334</v>
      </c>
      <c r="AG83">
        <v>0.15484400000000001</v>
      </c>
      <c r="AH83" t="s">
        <v>55</v>
      </c>
      <c r="AI83" t="s">
        <v>54</v>
      </c>
      <c r="AJ83">
        <v>855.74400000000003</v>
      </c>
      <c r="AK83">
        <v>7.7595300000000006E-2</v>
      </c>
    </row>
    <row r="84" spans="2:37" x14ac:dyDescent="0.25">
      <c r="B84" t="s">
        <v>71</v>
      </c>
      <c r="C84">
        <v>1307.22</v>
      </c>
      <c r="D84">
        <v>0</v>
      </c>
      <c r="E84">
        <v>0.56480900000000001</v>
      </c>
      <c r="F84">
        <v>12606.7</v>
      </c>
      <c r="G84">
        <v>11327.4</v>
      </c>
      <c r="H84">
        <v>6843.76</v>
      </c>
      <c r="I84">
        <v>0.33779799999999999</v>
      </c>
      <c r="J84">
        <v>4006.81</v>
      </c>
      <c r="K84">
        <v>20.0474</v>
      </c>
      <c r="L84">
        <v>17.572199999999999</v>
      </c>
      <c r="M84">
        <v>15.0969</v>
      </c>
      <c r="N84">
        <v>7.7172499999999999</v>
      </c>
      <c r="O84">
        <v>5.6366699999999996</v>
      </c>
      <c r="P84">
        <v>3.5560900000000002</v>
      </c>
      <c r="Q84">
        <v>2.4498900000000001E-3</v>
      </c>
      <c r="R84" t="s">
        <v>55</v>
      </c>
      <c r="S84">
        <v>108.73399999999999</v>
      </c>
      <c r="T84">
        <v>73.528199999999998</v>
      </c>
      <c r="U84">
        <v>70.878299999999996</v>
      </c>
      <c r="V84">
        <v>30.101800000000001</v>
      </c>
      <c r="W84">
        <v>16.5932</v>
      </c>
      <c r="X84">
        <v>15.5764</v>
      </c>
      <c r="Y84">
        <v>1.8548100000000001E-2</v>
      </c>
      <c r="Z84" t="s">
        <v>55</v>
      </c>
      <c r="AA84">
        <v>672.40099999999995</v>
      </c>
      <c r="AB84">
        <v>672.40099999999995</v>
      </c>
      <c r="AC84">
        <v>672.40099999999995</v>
      </c>
      <c r="AD84">
        <v>213.804</v>
      </c>
      <c r="AE84">
        <v>213.804</v>
      </c>
      <c r="AF84">
        <v>213.804</v>
      </c>
      <c r="AG84">
        <v>0.154144</v>
      </c>
      <c r="AH84" t="s">
        <v>55</v>
      </c>
      <c r="AI84" t="s">
        <v>54</v>
      </c>
      <c r="AJ84">
        <v>763.50099999999998</v>
      </c>
      <c r="AK84">
        <v>6.7403299999999999E-2</v>
      </c>
    </row>
    <row r="85" spans="2:37" x14ac:dyDescent="0.25">
      <c r="B85" t="s">
        <v>72</v>
      </c>
      <c r="C85">
        <v>1398.99</v>
      </c>
      <c r="D85">
        <v>0</v>
      </c>
      <c r="E85">
        <v>0.57236100000000001</v>
      </c>
      <c r="F85">
        <v>13235.3</v>
      </c>
      <c r="G85">
        <v>11955.5</v>
      </c>
      <c r="H85">
        <v>7068.52</v>
      </c>
      <c r="I85">
        <v>0.34889199999999998</v>
      </c>
      <c r="J85">
        <v>4040.49</v>
      </c>
      <c r="K85">
        <v>21.565000000000001</v>
      </c>
      <c r="L85">
        <v>18.772200000000002</v>
      </c>
      <c r="M85">
        <v>15.9795</v>
      </c>
      <c r="N85">
        <v>8.6790000000000003</v>
      </c>
      <c r="O85">
        <v>6.3701699999999999</v>
      </c>
      <c r="P85">
        <v>4.0613400000000004</v>
      </c>
      <c r="Q85">
        <v>2.4826499999999999E-3</v>
      </c>
      <c r="R85" t="s">
        <v>55</v>
      </c>
      <c r="S85">
        <v>110.801</v>
      </c>
      <c r="T85">
        <v>72.561300000000003</v>
      </c>
      <c r="U85">
        <v>69.683000000000007</v>
      </c>
      <c r="V85">
        <v>33.2136</v>
      </c>
      <c r="W85">
        <v>17.3841</v>
      </c>
      <c r="X85">
        <v>16.192599999999999</v>
      </c>
      <c r="Y85">
        <v>1.87961E-2</v>
      </c>
      <c r="Z85" t="s">
        <v>55</v>
      </c>
      <c r="AA85">
        <v>735.92200000000003</v>
      </c>
      <c r="AB85">
        <v>735.92200000000003</v>
      </c>
      <c r="AC85">
        <v>735.92200000000003</v>
      </c>
      <c r="AD85">
        <v>255.62799999999999</v>
      </c>
      <c r="AE85">
        <v>255.62799999999999</v>
      </c>
      <c r="AF85">
        <v>255.62799999999999</v>
      </c>
      <c r="AG85">
        <v>0.15620500000000001</v>
      </c>
      <c r="AH85" t="s">
        <v>55</v>
      </c>
      <c r="AI85" t="s">
        <v>54</v>
      </c>
      <c r="AJ85">
        <v>827.255</v>
      </c>
      <c r="AK85">
        <v>6.9194500000000006E-2</v>
      </c>
    </row>
    <row r="86" spans="2:37" x14ac:dyDescent="0.25">
      <c r="B86" t="s">
        <v>73</v>
      </c>
      <c r="C86">
        <v>1578.24</v>
      </c>
      <c r="D86">
        <v>0</v>
      </c>
      <c r="E86">
        <v>0.58477299999999999</v>
      </c>
      <c r="F86">
        <v>13973.4</v>
      </c>
      <c r="G86">
        <v>12693.3</v>
      </c>
      <c r="H86">
        <v>7471.85</v>
      </c>
      <c r="I86">
        <v>0.36880000000000002</v>
      </c>
      <c r="J86">
        <v>4097.09</v>
      </c>
      <c r="K86">
        <v>23.689299999999999</v>
      </c>
      <c r="L86">
        <v>20.685700000000001</v>
      </c>
      <c r="M86">
        <v>17.681999999999999</v>
      </c>
      <c r="N86">
        <v>9.5803600000000007</v>
      </c>
      <c r="O86">
        <v>7.1432500000000001</v>
      </c>
      <c r="P86">
        <v>4.7061299999999999</v>
      </c>
      <c r="Q86">
        <v>2.5364900000000002E-3</v>
      </c>
      <c r="R86" t="s">
        <v>55</v>
      </c>
      <c r="S86">
        <v>119.124</v>
      </c>
      <c r="T86">
        <v>77.772499999999994</v>
      </c>
      <c r="U86">
        <v>74.66</v>
      </c>
      <c r="V86">
        <v>37.342799999999997</v>
      </c>
      <c r="W86">
        <v>19.868099999999998</v>
      </c>
      <c r="X86">
        <v>18.552800000000001</v>
      </c>
      <c r="Y86">
        <v>1.9203700000000001E-2</v>
      </c>
      <c r="Z86" t="s">
        <v>55</v>
      </c>
      <c r="AA86">
        <v>856.702</v>
      </c>
      <c r="AB86">
        <v>856.702</v>
      </c>
      <c r="AC86">
        <v>856.702</v>
      </c>
      <c r="AD86">
        <v>303.57900000000001</v>
      </c>
      <c r="AE86">
        <v>303.57900000000001</v>
      </c>
      <c r="AF86">
        <v>303.57900000000001</v>
      </c>
      <c r="AG86">
        <v>0.15959200000000001</v>
      </c>
      <c r="AH86" t="s">
        <v>55</v>
      </c>
      <c r="AI86" t="s">
        <v>54</v>
      </c>
      <c r="AJ86">
        <v>955.16</v>
      </c>
      <c r="AK86">
        <v>7.5248899999999994E-2</v>
      </c>
    </row>
    <row r="87" spans="2:37" x14ac:dyDescent="0.25">
      <c r="B87" t="s">
        <v>74</v>
      </c>
      <c r="C87">
        <v>1728.78</v>
      </c>
      <c r="D87">
        <v>0</v>
      </c>
      <c r="E87">
        <v>0.59629699999999997</v>
      </c>
      <c r="F87">
        <v>14665.5</v>
      </c>
      <c r="G87">
        <v>13372.8</v>
      </c>
      <c r="H87">
        <v>7889.82</v>
      </c>
      <c r="I87">
        <v>0.38943</v>
      </c>
      <c r="J87">
        <v>4151.07</v>
      </c>
      <c r="K87">
        <v>25.609000000000002</v>
      </c>
      <c r="L87">
        <v>22.448699999999999</v>
      </c>
      <c r="M87">
        <v>19.288399999999999</v>
      </c>
      <c r="N87">
        <v>10.235099999999999</v>
      </c>
      <c r="O87">
        <v>7.7082600000000001</v>
      </c>
      <c r="P87">
        <v>5.1813799999999999</v>
      </c>
      <c r="Q87">
        <v>2.58647E-3</v>
      </c>
      <c r="R87" t="s">
        <v>55</v>
      </c>
      <c r="S87">
        <v>129.191</v>
      </c>
      <c r="T87">
        <v>84.936499999999995</v>
      </c>
      <c r="U87">
        <v>81.605500000000006</v>
      </c>
      <c r="V87">
        <v>40.788600000000002</v>
      </c>
      <c r="W87">
        <v>22.2028</v>
      </c>
      <c r="X87">
        <v>20.803799999999999</v>
      </c>
      <c r="Y87">
        <v>1.9582100000000002E-2</v>
      </c>
      <c r="Z87" t="s">
        <v>55</v>
      </c>
      <c r="AA87">
        <v>959.98299999999995</v>
      </c>
      <c r="AB87">
        <v>959.98299999999995</v>
      </c>
      <c r="AC87">
        <v>959.98299999999995</v>
      </c>
      <c r="AD87">
        <v>335.91699999999997</v>
      </c>
      <c r="AE87">
        <v>335.91699999999997</v>
      </c>
      <c r="AF87">
        <v>335.91699999999997</v>
      </c>
      <c r="AG87">
        <v>0.16273699999999999</v>
      </c>
      <c r="AH87" t="s">
        <v>55</v>
      </c>
      <c r="AI87" t="s">
        <v>54</v>
      </c>
      <c r="AJ87">
        <v>1067.3699999999999</v>
      </c>
      <c r="AK87">
        <v>7.9816600000000001E-2</v>
      </c>
    </row>
    <row r="88" spans="2:37" x14ac:dyDescent="0.25">
      <c r="B88" t="s">
        <v>75</v>
      </c>
      <c r="C88">
        <v>1827.94</v>
      </c>
      <c r="D88">
        <v>0</v>
      </c>
      <c r="E88">
        <v>0.60174000000000005</v>
      </c>
      <c r="F88">
        <v>15267.5</v>
      </c>
      <c r="G88">
        <v>13957</v>
      </c>
      <c r="H88">
        <v>8263.7199999999993</v>
      </c>
      <c r="I88">
        <v>0.40788600000000003</v>
      </c>
      <c r="J88">
        <v>4195.79</v>
      </c>
      <c r="K88">
        <v>26.992599999999999</v>
      </c>
      <c r="L88">
        <v>23.7224</v>
      </c>
      <c r="M88">
        <v>20.452200000000001</v>
      </c>
      <c r="N88">
        <v>10.635199999999999</v>
      </c>
      <c r="O88">
        <v>8.0484799999999996</v>
      </c>
      <c r="P88">
        <v>5.4617300000000002</v>
      </c>
      <c r="Q88">
        <v>2.6100799999999999E-3</v>
      </c>
      <c r="R88" t="s">
        <v>55</v>
      </c>
      <c r="S88">
        <v>138.12100000000001</v>
      </c>
      <c r="T88">
        <v>91.454800000000006</v>
      </c>
      <c r="U88">
        <v>87.942300000000003</v>
      </c>
      <c r="V88">
        <v>43.09</v>
      </c>
      <c r="W88">
        <v>23.798100000000002</v>
      </c>
      <c r="X88">
        <v>22.346</v>
      </c>
      <c r="Y88">
        <v>1.9760900000000001E-2</v>
      </c>
      <c r="Z88" t="s">
        <v>55</v>
      </c>
      <c r="AA88">
        <v>1023.41</v>
      </c>
      <c r="AB88">
        <v>1023.41</v>
      </c>
      <c r="AC88">
        <v>1023.41</v>
      </c>
      <c r="AD88">
        <v>352.58199999999999</v>
      </c>
      <c r="AE88">
        <v>352.58199999999999</v>
      </c>
      <c r="AF88">
        <v>352.58199999999999</v>
      </c>
      <c r="AG88">
        <v>0.16422300000000001</v>
      </c>
      <c r="AH88" t="s">
        <v>55</v>
      </c>
      <c r="AI88" t="s">
        <v>54</v>
      </c>
      <c r="AJ88">
        <v>1138.5899999999999</v>
      </c>
      <c r="AK88">
        <v>8.1578100000000001E-2</v>
      </c>
    </row>
    <row r="89" spans="2:37" x14ac:dyDescent="0.25">
      <c r="B89" t="s">
        <v>76</v>
      </c>
      <c r="C89">
        <v>1891.27</v>
      </c>
      <c r="D89">
        <v>0</v>
      </c>
      <c r="E89">
        <v>0.60174000000000005</v>
      </c>
      <c r="F89">
        <v>15790.9</v>
      </c>
      <c r="G89">
        <v>14464</v>
      </c>
      <c r="H89">
        <v>8592.16</v>
      </c>
      <c r="I89">
        <v>0.424097</v>
      </c>
      <c r="J89">
        <v>4232.57</v>
      </c>
      <c r="K89">
        <v>27.922699999999999</v>
      </c>
      <c r="L89">
        <v>24.577999999999999</v>
      </c>
      <c r="M89">
        <v>21.2334</v>
      </c>
      <c r="N89">
        <v>10.8657</v>
      </c>
      <c r="O89">
        <v>8.2423900000000003</v>
      </c>
      <c r="P89">
        <v>5.61904</v>
      </c>
      <c r="Q89">
        <v>2.6100799999999999E-3</v>
      </c>
      <c r="R89" t="s">
        <v>55</v>
      </c>
      <c r="S89">
        <v>144.958</v>
      </c>
      <c r="T89">
        <v>96.461600000000004</v>
      </c>
      <c r="U89">
        <v>92.811300000000003</v>
      </c>
      <c r="V89">
        <v>44.491</v>
      </c>
      <c r="W89">
        <v>24.7592</v>
      </c>
      <c r="X89">
        <v>23.274000000000001</v>
      </c>
      <c r="Y89">
        <v>1.9760900000000001E-2</v>
      </c>
      <c r="Z89" t="s">
        <v>55</v>
      </c>
      <c r="AA89">
        <v>1056.72</v>
      </c>
      <c r="AB89">
        <v>1056.72</v>
      </c>
      <c r="AC89">
        <v>1056.72</v>
      </c>
      <c r="AD89">
        <v>360.35</v>
      </c>
      <c r="AE89">
        <v>360.35</v>
      </c>
      <c r="AF89">
        <v>360.35</v>
      </c>
      <c r="AG89">
        <v>0.16422300000000001</v>
      </c>
      <c r="AH89" t="s">
        <v>55</v>
      </c>
      <c r="AI89" t="s">
        <v>54</v>
      </c>
      <c r="AJ89">
        <v>1177.76</v>
      </c>
      <c r="AK89">
        <v>8.1427100000000002E-2</v>
      </c>
    </row>
    <row r="90" spans="2:37" x14ac:dyDescent="0.25">
      <c r="B90" t="s">
        <v>77</v>
      </c>
      <c r="C90">
        <v>1936.33</v>
      </c>
      <c r="D90">
        <v>0</v>
      </c>
      <c r="E90">
        <v>0.60174000000000005</v>
      </c>
      <c r="F90">
        <v>16259.6</v>
      </c>
      <c r="G90">
        <v>14919.1</v>
      </c>
      <c r="H90">
        <v>8890.4599999999991</v>
      </c>
      <c r="I90">
        <v>0.43882100000000002</v>
      </c>
      <c r="J90">
        <v>4264.12</v>
      </c>
      <c r="K90">
        <v>28.7149</v>
      </c>
      <c r="L90">
        <v>25.302700000000002</v>
      </c>
      <c r="M90">
        <v>21.890499999999999</v>
      </c>
      <c r="N90">
        <v>11.0594</v>
      </c>
      <c r="O90">
        <v>8.4022100000000002</v>
      </c>
      <c r="P90">
        <v>5.7450299999999999</v>
      </c>
      <c r="Q90">
        <v>2.6100799999999999E-3</v>
      </c>
      <c r="R90" t="s">
        <v>55</v>
      </c>
      <c r="S90">
        <v>150.41499999999999</v>
      </c>
      <c r="T90">
        <v>100.40300000000001</v>
      </c>
      <c r="U90">
        <v>96.638499999999993</v>
      </c>
      <c r="V90">
        <v>45.5533</v>
      </c>
      <c r="W90">
        <v>25.450500000000002</v>
      </c>
      <c r="X90">
        <v>23.9374</v>
      </c>
      <c r="Y90">
        <v>1.9760900000000001E-2</v>
      </c>
      <c r="Z90" t="s">
        <v>55</v>
      </c>
      <c r="AA90">
        <v>1079.81</v>
      </c>
      <c r="AB90">
        <v>1079.81</v>
      </c>
      <c r="AC90">
        <v>1079.81</v>
      </c>
      <c r="AD90">
        <v>366.238</v>
      </c>
      <c r="AE90">
        <v>366.238</v>
      </c>
      <c r="AF90">
        <v>366.238</v>
      </c>
      <c r="AG90">
        <v>0.16422300000000001</v>
      </c>
      <c r="AH90" t="s">
        <v>55</v>
      </c>
      <c r="AI90" t="s">
        <v>54</v>
      </c>
      <c r="AJ90">
        <v>1205.52</v>
      </c>
      <c r="AK90">
        <v>8.0803600000000003E-2</v>
      </c>
    </row>
    <row r="91" spans="2:37" x14ac:dyDescent="0.25">
      <c r="B91" t="s">
        <v>78</v>
      </c>
      <c r="C91">
        <v>1971.8</v>
      </c>
      <c r="D91">
        <v>0</v>
      </c>
      <c r="E91">
        <v>0.60174000000000005</v>
      </c>
      <c r="F91">
        <v>16681.8</v>
      </c>
      <c r="G91">
        <v>15330</v>
      </c>
      <c r="H91">
        <v>9164.27</v>
      </c>
      <c r="I91">
        <v>0.45233600000000002</v>
      </c>
      <c r="J91">
        <v>4291.66</v>
      </c>
      <c r="K91">
        <v>29.403300000000002</v>
      </c>
      <c r="L91">
        <v>25.931999999999999</v>
      </c>
      <c r="M91">
        <v>22.460599999999999</v>
      </c>
      <c r="N91">
        <v>11.226699999999999</v>
      </c>
      <c r="O91">
        <v>8.5401699999999998</v>
      </c>
      <c r="P91">
        <v>5.8535899999999996</v>
      </c>
      <c r="Q91">
        <v>2.6100799999999999E-3</v>
      </c>
      <c r="R91" t="s">
        <v>55</v>
      </c>
      <c r="S91">
        <v>154.453</v>
      </c>
      <c r="T91">
        <v>103.28700000000001</v>
      </c>
      <c r="U91">
        <v>99.436000000000007</v>
      </c>
      <c r="V91">
        <v>46.375599999999999</v>
      </c>
      <c r="W91">
        <v>25.969000000000001</v>
      </c>
      <c r="X91">
        <v>24.4331</v>
      </c>
      <c r="Y91">
        <v>1.9760900000000001E-2</v>
      </c>
      <c r="Z91" t="s">
        <v>55</v>
      </c>
      <c r="AA91">
        <v>1098.19</v>
      </c>
      <c r="AB91">
        <v>1098.19</v>
      </c>
      <c r="AC91">
        <v>1098.19</v>
      </c>
      <c r="AD91">
        <v>371.423</v>
      </c>
      <c r="AE91">
        <v>371.423</v>
      </c>
      <c r="AF91">
        <v>371.423</v>
      </c>
      <c r="AG91">
        <v>0.16422300000000001</v>
      </c>
      <c r="AH91" t="s">
        <v>55</v>
      </c>
      <c r="AI91" t="s">
        <v>54</v>
      </c>
      <c r="AJ91">
        <v>1227.4100000000001</v>
      </c>
      <c r="AK91">
        <v>8.0065999999999998E-2</v>
      </c>
    </row>
    <row r="92" spans="2:37" x14ac:dyDescent="0.25">
      <c r="B92" t="s">
        <v>79</v>
      </c>
      <c r="C92">
        <v>2001.38</v>
      </c>
      <c r="D92">
        <v>0</v>
      </c>
      <c r="E92">
        <v>0.60174000000000005</v>
      </c>
      <c r="F92">
        <v>17062.900000000001</v>
      </c>
      <c r="G92">
        <v>15701.4</v>
      </c>
      <c r="H92">
        <v>9416.2900000000009</v>
      </c>
      <c r="I92">
        <v>0.46477499999999999</v>
      </c>
      <c r="J92">
        <v>4315.87</v>
      </c>
      <c r="K92">
        <v>30.002700000000001</v>
      </c>
      <c r="L92">
        <v>26.4802</v>
      </c>
      <c r="M92">
        <v>22.957699999999999</v>
      </c>
      <c r="N92">
        <v>11.371</v>
      </c>
      <c r="O92">
        <v>8.6593300000000006</v>
      </c>
      <c r="P92">
        <v>5.9476500000000003</v>
      </c>
      <c r="Q92">
        <v>2.6100799999999999E-3</v>
      </c>
      <c r="R92" t="s">
        <v>55</v>
      </c>
      <c r="S92">
        <v>157.44200000000001</v>
      </c>
      <c r="T92">
        <v>105.405</v>
      </c>
      <c r="U92">
        <v>101.488</v>
      </c>
      <c r="V92">
        <v>47.034199999999998</v>
      </c>
      <c r="W92">
        <v>26.379100000000001</v>
      </c>
      <c r="X92">
        <v>24.824400000000001</v>
      </c>
      <c r="Y92">
        <v>1.9760900000000001E-2</v>
      </c>
      <c r="Z92" t="s">
        <v>55</v>
      </c>
      <c r="AA92">
        <v>1113.8399999999999</v>
      </c>
      <c r="AB92">
        <v>1113.8399999999999</v>
      </c>
      <c r="AC92">
        <v>1113.8399999999999</v>
      </c>
      <c r="AD92">
        <v>376.04</v>
      </c>
      <c r="AE92">
        <v>376.04</v>
      </c>
      <c r="AF92">
        <v>376.04</v>
      </c>
      <c r="AG92">
        <v>0.16422300000000001</v>
      </c>
      <c r="AH92" t="s">
        <v>55</v>
      </c>
      <c r="AI92" t="s">
        <v>54</v>
      </c>
      <c r="AJ92">
        <v>1245.73</v>
      </c>
      <c r="AK92">
        <v>7.9338800000000001E-2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5"/>
  <sheetViews>
    <sheetView workbookViewId="0">
      <selection activeCell="F17" sqref="F17"/>
    </sheetView>
  </sheetViews>
  <sheetFormatPr defaultColWidth="10" defaultRowHeight="15" x14ac:dyDescent="0.25"/>
  <cols>
    <col min="2" max="3" width="10.140625" bestFit="1" customWidth="1"/>
    <col min="4" max="5" width="10.5703125" bestFit="1" customWidth="1"/>
    <col min="9" max="10" width="10.140625" bestFit="1" customWidth="1"/>
    <col min="11" max="11" width="10.5703125" bestFit="1" customWidth="1"/>
    <col min="12" max="12" width="10.140625" bestFit="1" customWidth="1"/>
    <col min="16" max="17" width="10.140625" bestFit="1" customWidth="1"/>
    <col min="18" max="18" width="10.5703125" bestFit="1" customWidth="1"/>
    <col min="19" max="19" width="10.140625" bestFit="1" customWidth="1"/>
  </cols>
  <sheetData>
    <row r="1" spans="1:20" x14ac:dyDescent="0.25">
      <c r="A1" t="s">
        <v>67</v>
      </c>
    </row>
    <row r="2" spans="1:20" s="20" customFormat="1" x14ac:dyDescent="0.25">
      <c r="A2" t="s">
        <v>64</v>
      </c>
      <c r="B2"/>
      <c r="C2"/>
      <c r="D2"/>
      <c r="E2"/>
      <c r="F2"/>
      <c r="G2"/>
      <c r="H2"/>
      <c r="I2"/>
      <c r="J2"/>
      <c r="K2"/>
      <c r="L2"/>
      <c r="M2"/>
      <c r="N2"/>
    </row>
    <row r="3" spans="1:20" s="20" customFormat="1" ht="15.75" thickBot="1" x14ac:dyDescent="0.3">
      <c r="A3" t="s">
        <v>15</v>
      </c>
      <c r="B3">
        <v>0.95599999999999996</v>
      </c>
      <c r="C3"/>
      <c r="D3"/>
      <c r="E3"/>
      <c r="F3"/>
      <c r="G3"/>
      <c r="H3" t="s">
        <v>16</v>
      </c>
      <c r="I3">
        <v>0.95599999999999996</v>
      </c>
      <c r="J3"/>
      <c r="K3"/>
      <c r="L3"/>
      <c r="M3"/>
      <c r="N3"/>
    </row>
    <row r="4" spans="1:20" s="20" customFormat="1" ht="45.75" thickBot="1" x14ac:dyDescent="0.3">
      <c r="A4" s="1" t="s">
        <v>9</v>
      </c>
      <c r="B4" s="1" t="s">
        <v>10</v>
      </c>
      <c r="C4" s="1" t="s">
        <v>11</v>
      </c>
      <c r="D4" s="1" t="s">
        <v>12</v>
      </c>
      <c r="E4" s="1" t="s">
        <v>13</v>
      </c>
      <c r="F4" s="1" t="s">
        <v>14</v>
      </c>
      <c r="G4"/>
      <c r="H4" s="1" t="s">
        <v>9</v>
      </c>
      <c r="I4" s="1" t="s">
        <v>10</v>
      </c>
      <c r="J4" s="1" t="s">
        <v>17</v>
      </c>
      <c r="K4" s="1" t="s">
        <v>12</v>
      </c>
      <c r="L4" s="1" t="s">
        <v>13</v>
      </c>
      <c r="M4" s="1" t="s">
        <v>14</v>
      </c>
      <c r="N4"/>
      <c r="O4" s="21"/>
      <c r="P4" s="21"/>
      <c r="Q4" s="21"/>
      <c r="R4" s="21"/>
      <c r="S4" s="21"/>
      <c r="T4" s="21"/>
    </row>
    <row r="5" spans="1:20" s="20" customFormat="1" x14ac:dyDescent="0.25">
      <c r="A5" s="2">
        <v>2017</v>
      </c>
      <c r="B5" s="5">
        <v>2162</v>
      </c>
      <c r="C5" s="5">
        <v>817.24599999999998</v>
      </c>
      <c r="D5" s="5">
        <v>34063.800000000003</v>
      </c>
      <c r="E5" s="5">
        <v>21975.7</v>
      </c>
      <c r="F5" s="3">
        <v>0.57870200000000005</v>
      </c>
      <c r="G5"/>
      <c r="H5" s="2">
        <v>2017</v>
      </c>
      <c r="I5" s="4">
        <v>2889</v>
      </c>
      <c r="J5" s="4">
        <v>1454</v>
      </c>
      <c r="K5" s="4">
        <v>11229.9</v>
      </c>
      <c r="L5" s="4">
        <v>6508.8</v>
      </c>
      <c r="M5" s="3">
        <v>0.32126500000000002</v>
      </c>
      <c r="N5"/>
      <c r="O5" s="22"/>
      <c r="P5" s="23"/>
      <c r="Q5" s="23"/>
      <c r="R5" s="23"/>
      <c r="S5" s="23"/>
      <c r="T5" s="24"/>
    </row>
    <row r="6" spans="1:20" s="20" customFormat="1" x14ac:dyDescent="0.25">
      <c r="A6" s="2">
        <v>2018</v>
      </c>
      <c r="B6" s="5">
        <v>2043</v>
      </c>
      <c r="C6" s="5">
        <v>761.45100000000002</v>
      </c>
      <c r="D6" s="5">
        <v>36123</v>
      </c>
      <c r="E6" s="5">
        <v>22706.799999999999</v>
      </c>
      <c r="F6" s="3">
        <v>0.59795699999999996</v>
      </c>
      <c r="G6"/>
      <c r="H6" s="2">
        <v>2018</v>
      </c>
      <c r="I6" s="4">
        <v>2640</v>
      </c>
      <c r="J6" s="4">
        <v>1339</v>
      </c>
      <c r="K6" s="4">
        <v>10667.2</v>
      </c>
      <c r="L6" s="4">
        <v>6461.66</v>
      </c>
      <c r="M6" s="3">
        <v>0.318938</v>
      </c>
      <c r="N6"/>
      <c r="O6" s="22"/>
      <c r="P6" s="23"/>
      <c r="Q6" s="23"/>
      <c r="R6" s="23"/>
      <c r="S6" s="23"/>
      <c r="T6" s="24"/>
    </row>
    <row r="7" spans="1:20" s="20" customFormat="1" x14ac:dyDescent="0.25">
      <c r="A7" s="2">
        <v>2019</v>
      </c>
      <c r="B7" s="5">
        <v>4853.3100000000004</v>
      </c>
      <c r="C7" s="5">
        <v>4639.83</v>
      </c>
      <c r="D7" s="5">
        <v>37484</v>
      </c>
      <c r="E7" s="5">
        <v>23714.6</v>
      </c>
      <c r="F7" s="3">
        <v>0.62449500000000002</v>
      </c>
      <c r="G7"/>
      <c r="H7" s="2">
        <v>2019</v>
      </c>
      <c r="I7" s="4">
        <v>1269.93</v>
      </c>
      <c r="J7" s="4">
        <v>1097.27</v>
      </c>
      <c r="K7" s="4">
        <v>9762.08</v>
      </c>
      <c r="L7" s="4">
        <v>6126.47</v>
      </c>
      <c r="M7" s="3">
        <v>0.302394</v>
      </c>
      <c r="N7"/>
      <c r="O7" s="22"/>
      <c r="P7" s="23"/>
      <c r="Q7" s="23"/>
      <c r="R7" s="23"/>
      <c r="S7" s="23"/>
      <c r="T7" s="24"/>
    </row>
    <row r="8" spans="1:20" s="20" customFormat="1" x14ac:dyDescent="0.25">
      <c r="A8" s="2">
        <v>2020</v>
      </c>
      <c r="B8" s="5">
        <v>4542.6499999999996</v>
      </c>
      <c r="C8" s="5">
        <v>4342.8900000000003</v>
      </c>
      <c r="D8" s="5">
        <v>35152.400000000001</v>
      </c>
      <c r="E8" s="5">
        <v>22344.7</v>
      </c>
      <c r="F8" s="3">
        <v>0.58841900000000003</v>
      </c>
      <c r="G8"/>
      <c r="H8" s="2">
        <v>2020</v>
      </c>
      <c r="I8" s="4">
        <v>1138.71</v>
      </c>
      <c r="J8" s="4">
        <v>966.08</v>
      </c>
      <c r="K8" s="4">
        <v>9885.82</v>
      </c>
      <c r="L8" s="4">
        <v>5913.9</v>
      </c>
      <c r="M8" s="3">
        <v>0.29190199999999999</v>
      </c>
      <c r="N8"/>
      <c r="O8" s="22"/>
      <c r="P8" s="23"/>
      <c r="Q8" s="23"/>
      <c r="R8" s="23"/>
      <c r="S8" s="23"/>
      <c r="T8" s="24"/>
    </row>
    <row r="9" spans="1:20" s="20" customFormat="1" x14ac:dyDescent="0.25">
      <c r="A9" s="2">
        <v>2021</v>
      </c>
      <c r="B9" s="5">
        <v>4287.07</v>
      </c>
      <c r="C9" s="5">
        <v>4098.49</v>
      </c>
      <c r="D9" s="5">
        <v>33221.9</v>
      </c>
      <c r="E9" s="5">
        <v>21045.599999999999</v>
      </c>
      <c r="F9" s="3">
        <v>0.55420899999999995</v>
      </c>
      <c r="G9"/>
      <c r="H9" s="2">
        <v>2021</v>
      </c>
      <c r="I9" s="4">
        <v>1248.5899999999999</v>
      </c>
      <c r="J9" s="4">
        <v>1071.76</v>
      </c>
      <c r="K9" s="4">
        <v>10407.200000000001</v>
      </c>
      <c r="L9" s="4">
        <v>6059.73</v>
      </c>
      <c r="M9" s="3">
        <v>0.29909999999999998</v>
      </c>
      <c r="N9"/>
      <c r="O9" s="22"/>
      <c r="P9" s="23"/>
      <c r="Q9" s="23"/>
      <c r="R9" s="23"/>
      <c r="S9" s="23"/>
      <c r="T9" s="24"/>
    </row>
    <row r="10" spans="1:20" s="20" customFormat="1" x14ac:dyDescent="0.25">
      <c r="A10" s="2">
        <v>2022</v>
      </c>
      <c r="B10" s="5">
        <v>4102.1899999999996</v>
      </c>
      <c r="C10" s="5">
        <v>3921.7</v>
      </c>
      <c r="D10" s="5">
        <v>31713.8</v>
      </c>
      <c r="E10" s="5">
        <v>19944.7</v>
      </c>
      <c r="F10" s="3">
        <v>0.52521899999999999</v>
      </c>
      <c r="G10"/>
      <c r="H10" s="2">
        <v>2022</v>
      </c>
      <c r="I10" s="4">
        <v>1420.33</v>
      </c>
      <c r="J10" s="4">
        <v>1248.07</v>
      </c>
      <c r="K10" s="4">
        <v>10999.3</v>
      </c>
      <c r="L10" s="4">
        <v>6369.25</v>
      </c>
      <c r="M10" s="3">
        <v>0.31437700000000002</v>
      </c>
      <c r="N10"/>
      <c r="O10" s="22"/>
      <c r="P10" s="23"/>
      <c r="Q10" s="23"/>
      <c r="R10" s="23"/>
      <c r="S10" s="23"/>
      <c r="T10" s="24"/>
    </row>
    <row r="11" spans="1:20" s="20" customFormat="1" x14ac:dyDescent="0.25">
      <c r="A11" s="2">
        <v>2023</v>
      </c>
      <c r="B11" s="5">
        <v>3973.49</v>
      </c>
      <c r="C11" s="5">
        <v>3798.68</v>
      </c>
      <c r="D11" s="5">
        <v>30523.4</v>
      </c>
      <c r="E11" s="5">
        <v>19056.400000000001</v>
      </c>
      <c r="F11" s="3">
        <v>0.50182700000000002</v>
      </c>
      <c r="G11"/>
      <c r="H11" s="2">
        <v>2023</v>
      </c>
      <c r="I11" s="4">
        <v>1541.58</v>
      </c>
      <c r="J11" s="4">
        <v>1380.3</v>
      </c>
      <c r="K11" s="4">
        <v>11475.8</v>
      </c>
      <c r="L11" s="4">
        <v>6655.85</v>
      </c>
      <c r="M11" s="3">
        <v>0.32852300000000001</v>
      </c>
      <c r="N11"/>
      <c r="O11" s="22"/>
      <c r="P11" s="23"/>
      <c r="Q11" s="23"/>
      <c r="R11" s="23"/>
      <c r="S11" s="23"/>
      <c r="T11" s="24"/>
    </row>
    <row r="12" spans="1:20" s="20" customFormat="1" x14ac:dyDescent="0.25">
      <c r="A12" s="2">
        <v>2024</v>
      </c>
      <c r="B12" s="5">
        <v>3879.8</v>
      </c>
      <c r="C12" s="5">
        <v>3709.15</v>
      </c>
      <c r="D12" s="5">
        <v>29568.2</v>
      </c>
      <c r="E12" s="5">
        <v>18338.7</v>
      </c>
      <c r="F12" s="3">
        <v>0.482927</v>
      </c>
      <c r="G12"/>
      <c r="H12" s="2">
        <v>2024</v>
      </c>
      <c r="I12" s="4">
        <v>1607.86</v>
      </c>
      <c r="J12" s="4">
        <v>1458.57</v>
      </c>
      <c r="K12" s="4">
        <v>11834.7</v>
      </c>
      <c r="L12" s="4">
        <v>6879.42</v>
      </c>
      <c r="M12" s="3">
        <v>0.339559</v>
      </c>
      <c r="N12"/>
      <c r="O12" s="22"/>
      <c r="P12" s="23"/>
      <c r="Q12" s="23"/>
      <c r="R12" s="23"/>
      <c r="S12" s="23"/>
      <c r="T12" s="24"/>
    </row>
    <row r="13" spans="1:20" s="20" customFormat="1" x14ac:dyDescent="0.25">
      <c r="A13" s="2">
        <v>2025</v>
      </c>
      <c r="B13" s="5">
        <v>3806.84</v>
      </c>
      <c r="C13" s="5">
        <v>3639.45</v>
      </c>
      <c r="D13" s="5">
        <v>28786.3</v>
      </c>
      <c r="E13" s="5">
        <v>17748.099999999999</v>
      </c>
      <c r="F13" s="3">
        <v>0.46737400000000001</v>
      </c>
      <c r="G13"/>
      <c r="H13" s="2">
        <v>2025</v>
      </c>
      <c r="I13" s="4">
        <v>1644.22</v>
      </c>
      <c r="J13" s="4">
        <v>1505.78</v>
      </c>
      <c r="K13" s="4">
        <v>12118.6</v>
      </c>
      <c r="L13" s="4">
        <v>7055.65</v>
      </c>
      <c r="M13" s="3">
        <v>0.34825699999999998</v>
      </c>
      <c r="N13"/>
      <c r="O13" s="22"/>
      <c r="P13" s="23"/>
      <c r="Q13" s="23"/>
      <c r="R13" s="23"/>
      <c r="S13" s="23"/>
      <c r="T13" s="24"/>
    </row>
    <row r="14" spans="1:20" s="20" customFormat="1" x14ac:dyDescent="0.25">
      <c r="A14" s="2">
        <v>2026</v>
      </c>
      <c r="B14" s="5">
        <v>3746.93</v>
      </c>
      <c r="C14" s="5">
        <v>3582.2</v>
      </c>
      <c r="D14" s="5">
        <v>28135.5</v>
      </c>
      <c r="E14" s="5">
        <v>17254.2</v>
      </c>
      <c r="F14" s="3">
        <v>0.45436799999999999</v>
      </c>
      <c r="G14"/>
      <c r="H14" s="2">
        <v>2026</v>
      </c>
      <c r="I14" s="4">
        <v>1668.63</v>
      </c>
      <c r="J14" s="4">
        <v>1539.87</v>
      </c>
      <c r="K14" s="4">
        <v>12358.3</v>
      </c>
      <c r="L14" s="4">
        <v>7205.63</v>
      </c>
      <c r="M14" s="3">
        <v>0.35565999999999998</v>
      </c>
      <c r="N14"/>
      <c r="O14" s="22"/>
      <c r="P14" s="23"/>
      <c r="Q14" s="23"/>
      <c r="R14" s="23"/>
      <c r="S14" s="23"/>
      <c r="T14" s="24"/>
    </row>
    <row r="15" spans="1:20" s="20" customFormat="1" x14ac:dyDescent="0.25">
      <c r="A15" s="2">
        <v>2027</v>
      </c>
      <c r="B15" s="5">
        <v>3696.21</v>
      </c>
      <c r="C15" s="5">
        <v>3533.74</v>
      </c>
      <c r="D15" s="5">
        <v>27588.5</v>
      </c>
      <c r="E15" s="5">
        <v>16837.900000000001</v>
      </c>
      <c r="F15" s="3">
        <v>0.44340499999999999</v>
      </c>
      <c r="G15"/>
      <c r="H15" s="2">
        <v>2027</v>
      </c>
      <c r="I15" s="4">
        <v>1687.91</v>
      </c>
      <c r="J15" s="4">
        <v>1567.77</v>
      </c>
      <c r="K15" s="4">
        <v>12565.5</v>
      </c>
      <c r="L15" s="4">
        <v>7338.27</v>
      </c>
      <c r="M15" s="3">
        <v>0.362207</v>
      </c>
      <c r="N15"/>
      <c r="O15" s="22"/>
      <c r="P15" s="23"/>
      <c r="Q15" s="23"/>
      <c r="R15" s="23"/>
      <c r="S15" s="23"/>
      <c r="T15" s="24"/>
    </row>
    <row r="16" spans="1:20" s="20" customFormat="1" x14ac:dyDescent="0.25">
      <c r="A16" s="2">
        <v>2028</v>
      </c>
      <c r="B16" s="5">
        <v>3652.66</v>
      </c>
      <c r="C16" s="5">
        <v>3492.12</v>
      </c>
      <c r="D16" s="5">
        <v>27126.9</v>
      </c>
      <c r="E16" s="5">
        <v>16486.5</v>
      </c>
      <c r="F16" s="3">
        <v>0.43415199999999998</v>
      </c>
      <c r="G16"/>
      <c r="H16" s="2">
        <v>2028</v>
      </c>
      <c r="I16" s="4">
        <v>1703.69</v>
      </c>
      <c r="J16" s="4">
        <v>1591.24</v>
      </c>
      <c r="K16" s="4">
        <v>12745</v>
      </c>
      <c r="L16" s="4">
        <v>7456.52</v>
      </c>
      <c r="M16" s="3">
        <v>0.36804300000000001</v>
      </c>
      <c r="N16"/>
      <c r="O16" s="22"/>
      <c r="P16" s="23"/>
      <c r="Q16" s="23"/>
      <c r="R16" s="23"/>
      <c r="S16" s="23"/>
      <c r="T16" s="24"/>
    </row>
    <row r="18" spans="1:45" x14ac:dyDescent="0.25">
      <c r="A18" t="s">
        <v>15</v>
      </c>
    </row>
    <row r="19" spans="1:45" x14ac:dyDescent="0.25">
      <c r="A19" t="s">
        <v>51</v>
      </c>
      <c r="B19" t="s">
        <v>19</v>
      </c>
      <c r="C19" t="s">
        <v>2</v>
      </c>
      <c r="D19" t="s">
        <v>21</v>
      </c>
      <c r="E19" s="19" t="s">
        <v>22</v>
      </c>
      <c r="F19" t="s">
        <v>23</v>
      </c>
      <c r="G19" t="s">
        <v>24</v>
      </c>
      <c r="H19" t="s">
        <v>25</v>
      </c>
      <c r="I19" t="s">
        <v>26</v>
      </c>
      <c r="J19" t="s">
        <v>27</v>
      </c>
      <c r="K19" t="s">
        <v>28</v>
      </c>
      <c r="L19" t="s">
        <v>29</v>
      </c>
      <c r="M19" t="s">
        <v>30</v>
      </c>
      <c r="N19" t="s">
        <v>31</v>
      </c>
      <c r="O19" t="s">
        <v>32</v>
      </c>
      <c r="P19" t="s">
        <v>33</v>
      </c>
      <c r="Q19" t="s">
        <v>34</v>
      </c>
      <c r="R19" t="s">
        <v>35</v>
      </c>
      <c r="S19" t="s">
        <v>36</v>
      </c>
      <c r="T19" t="s">
        <v>37</v>
      </c>
      <c r="U19" t="s">
        <v>38</v>
      </c>
      <c r="V19" t="s">
        <v>39</v>
      </c>
      <c r="W19" t="s">
        <v>40</v>
      </c>
      <c r="X19" t="s">
        <v>41</v>
      </c>
      <c r="Y19" t="s">
        <v>42</v>
      </c>
      <c r="Z19" t="s">
        <v>35</v>
      </c>
      <c r="AA19" t="s">
        <v>43</v>
      </c>
      <c r="AB19" t="s">
        <v>44</v>
      </c>
      <c r="AC19" t="s">
        <v>45</v>
      </c>
      <c r="AD19" t="s">
        <v>46</v>
      </c>
      <c r="AE19" t="s">
        <v>47</v>
      </c>
      <c r="AF19" t="s">
        <v>48</v>
      </c>
      <c r="AG19" t="s">
        <v>49</v>
      </c>
      <c r="AH19" t="s">
        <v>35</v>
      </c>
      <c r="AI19" t="s">
        <v>56</v>
      </c>
      <c r="AJ19" t="s">
        <v>57</v>
      </c>
      <c r="AK19" t="s">
        <v>58</v>
      </c>
      <c r="AL19" t="s">
        <v>59</v>
      </c>
      <c r="AM19" t="s">
        <v>60</v>
      </c>
      <c r="AN19" t="s">
        <v>61</v>
      </c>
      <c r="AO19" t="s">
        <v>62</v>
      </c>
      <c r="AP19" t="s">
        <v>35</v>
      </c>
      <c r="AQ19" t="s">
        <v>50</v>
      </c>
      <c r="AS19" t="s">
        <v>52</v>
      </c>
    </row>
    <row r="20" spans="1:45" x14ac:dyDescent="0.25">
      <c r="A20">
        <v>817.24599999999998</v>
      </c>
      <c r="B20">
        <v>2017</v>
      </c>
      <c r="C20">
        <v>4436.6400000000003</v>
      </c>
      <c r="D20">
        <v>1</v>
      </c>
      <c r="E20" s="19">
        <v>0.95289999999999997</v>
      </c>
      <c r="F20">
        <v>37109.599999999999</v>
      </c>
      <c r="G20">
        <v>34063.800000000003</v>
      </c>
      <c r="H20">
        <v>21975.7</v>
      </c>
      <c r="I20">
        <v>0.57870200000000005</v>
      </c>
      <c r="J20">
        <v>8036.82</v>
      </c>
      <c r="K20">
        <v>321.83499999999998</v>
      </c>
      <c r="L20">
        <v>303.68099999999998</v>
      </c>
      <c r="M20">
        <v>285.52699999999999</v>
      </c>
      <c r="N20">
        <v>112.712</v>
      </c>
      <c r="O20">
        <v>92.212199999999996</v>
      </c>
      <c r="P20">
        <v>71.712299999999999</v>
      </c>
      <c r="Q20">
        <v>1.11393E-2</v>
      </c>
      <c r="R20" t="s">
        <v>53</v>
      </c>
      <c r="S20">
        <v>234.00899999999999</v>
      </c>
      <c r="T20">
        <v>147.697</v>
      </c>
      <c r="U20">
        <v>141.20099999999999</v>
      </c>
      <c r="V20">
        <v>77.366600000000005</v>
      </c>
      <c r="W20">
        <v>38.321800000000003</v>
      </c>
      <c r="X20">
        <v>35.382899999999999</v>
      </c>
      <c r="Y20">
        <v>1.05532E-2</v>
      </c>
      <c r="Z20" t="s">
        <v>53</v>
      </c>
      <c r="AA20">
        <v>103.11199999999999</v>
      </c>
      <c r="AB20">
        <v>103.11199999999999</v>
      </c>
      <c r="AC20">
        <v>103.11199999999999</v>
      </c>
      <c r="AD20">
        <v>29.008299999999998</v>
      </c>
      <c r="AE20">
        <v>29.008299999999998</v>
      </c>
      <c r="AF20">
        <v>29.008299999999998</v>
      </c>
      <c r="AG20">
        <v>5.5153299999999997E-3</v>
      </c>
      <c r="AH20" t="s">
        <v>53</v>
      </c>
      <c r="AI20">
        <v>262.755</v>
      </c>
      <c r="AJ20">
        <v>262.755</v>
      </c>
      <c r="AK20">
        <v>262.755</v>
      </c>
      <c r="AL20">
        <v>83.603399999999993</v>
      </c>
      <c r="AM20">
        <v>83.603399999999993</v>
      </c>
      <c r="AN20">
        <v>83.603399999999993</v>
      </c>
      <c r="AO20">
        <v>1.54451E-2</v>
      </c>
      <c r="AP20" t="s">
        <v>53</v>
      </c>
      <c r="AQ20" t="s">
        <v>54</v>
      </c>
      <c r="AS20">
        <v>2.3991599999999998E-2</v>
      </c>
    </row>
    <row r="21" spans="1:45" x14ac:dyDescent="0.25">
      <c r="A21">
        <v>761.45100000000002</v>
      </c>
      <c r="B21">
        <v>2018</v>
      </c>
      <c r="C21">
        <v>4606.67</v>
      </c>
      <c r="D21">
        <v>1</v>
      </c>
      <c r="E21" s="19">
        <v>0.95289999999999997</v>
      </c>
      <c r="F21">
        <v>38542</v>
      </c>
      <c r="G21">
        <v>36123</v>
      </c>
      <c r="H21">
        <v>22706.799999999999</v>
      </c>
      <c r="I21">
        <v>0.59795699999999996</v>
      </c>
      <c r="J21">
        <v>8081.52</v>
      </c>
      <c r="K21">
        <v>301.33999999999997</v>
      </c>
      <c r="L21">
        <v>283.60899999999998</v>
      </c>
      <c r="M21">
        <v>265.87799999999999</v>
      </c>
      <c r="N21">
        <v>106.038</v>
      </c>
      <c r="O21">
        <v>86.945599999999999</v>
      </c>
      <c r="P21">
        <v>67.853700000000003</v>
      </c>
      <c r="Q21">
        <v>9.9788700000000008E-3</v>
      </c>
      <c r="R21" t="s">
        <v>53</v>
      </c>
      <c r="S21">
        <v>220.81</v>
      </c>
      <c r="T21">
        <v>137.935</v>
      </c>
      <c r="U21">
        <v>131.697</v>
      </c>
      <c r="V21">
        <v>74.643000000000001</v>
      </c>
      <c r="W21">
        <v>36.543999999999997</v>
      </c>
      <c r="X21">
        <v>33.676299999999998</v>
      </c>
      <c r="Y21">
        <v>9.6746799999999997E-3</v>
      </c>
      <c r="Z21" t="s">
        <v>53</v>
      </c>
      <c r="AA21">
        <v>94.518600000000006</v>
      </c>
      <c r="AB21">
        <v>94.518600000000006</v>
      </c>
      <c r="AC21">
        <v>94.518600000000006</v>
      </c>
      <c r="AD21">
        <v>27.091000000000001</v>
      </c>
      <c r="AE21">
        <v>27.091000000000001</v>
      </c>
      <c r="AF21">
        <v>27.091000000000001</v>
      </c>
      <c r="AG21">
        <v>4.8612400000000002E-3</v>
      </c>
      <c r="AH21" t="s">
        <v>53</v>
      </c>
      <c r="AI21">
        <v>245.38800000000001</v>
      </c>
      <c r="AJ21">
        <v>245.38800000000001</v>
      </c>
      <c r="AK21">
        <v>245.38800000000001</v>
      </c>
      <c r="AL21">
        <v>78.875200000000007</v>
      </c>
      <c r="AM21">
        <v>78.875200000000007</v>
      </c>
      <c r="AN21">
        <v>78.875200000000007</v>
      </c>
      <c r="AO21">
        <v>1.38292E-2</v>
      </c>
      <c r="AP21" t="s">
        <v>53</v>
      </c>
      <c r="AQ21" t="s">
        <v>54</v>
      </c>
      <c r="AS21">
        <v>2.1079400000000002E-2</v>
      </c>
    </row>
    <row r="22" spans="1:45" x14ac:dyDescent="0.25">
      <c r="A22">
        <v>4639.83</v>
      </c>
      <c r="B22">
        <v>2019</v>
      </c>
      <c r="C22">
        <v>4853.3100000000004</v>
      </c>
      <c r="D22">
        <v>1</v>
      </c>
      <c r="E22" s="19">
        <v>0.95289999999999997</v>
      </c>
      <c r="F22">
        <v>40030.199999999997</v>
      </c>
      <c r="G22">
        <v>37484</v>
      </c>
      <c r="H22">
        <v>23714.6</v>
      </c>
      <c r="I22">
        <v>0.62449500000000002</v>
      </c>
      <c r="J22">
        <v>8139.33</v>
      </c>
      <c r="K22">
        <v>2414.33</v>
      </c>
      <c r="L22">
        <v>2279.09</v>
      </c>
      <c r="M22">
        <v>2143.86</v>
      </c>
      <c r="N22">
        <v>846.197</v>
      </c>
      <c r="O22">
        <v>699.16600000000005</v>
      </c>
      <c r="P22">
        <v>552.13499999999999</v>
      </c>
      <c r="Q22">
        <v>8.0624699999999994E-2</v>
      </c>
      <c r="R22" t="s">
        <v>55</v>
      </c>
      <c r="S22">
        <v>781.66200000000003</v>
      </c>
      <c r="T22">
        <v>490.50400000000002</v>
      </c>
      <c r="U22">
        <v>468.589</v>
      </c>
      <c r="V22">
        <v>265.19799999999998</v>
      </c>
      <c r="W22">
        <v>132.08099999999999</v>
      </c>
      <c r="X22">
        <v>122.062</v>
      </c>
      <c r="Y22">
        <v>3.4843300000000001E-2</v>
      </c>
      <c r="Z22" t="s">
        <v>55</v>
      </c>
      <c r="AA22">
        <v>981.99</v>
      </c>
      <c r="AB22">
        <v>981.99</v>
      </c>
      <c r="AC22">
        <v>981.99</v>
      </c>
      <c r="AD22">
        <v>283.97399999999999</v>
      </c>
      <c r="AE22">
        <v>283.97399999999999</v>
      </c>
      <c r="AF22">
        <v>283.97399999999999</v>
      </c>
      <c r="AG22">
        <v>5.0657899999999999E-2</v>
      </c>
      <c r="AH22" t="s">
        <v>55</v>
      </c>
      <c r="AI22">
        <v>888.24099999999999</v>
      </c>
      <c r="AJ22">
        <v>888.24099999999999</v>
      </c>
      <c r="AK22">
        <v>888.24099999999999</v>
      </c>
      <c r="AL22">
        <v>288.64999999999998</v>
      </c>
      <c r="AM22">
        <v>288.64999999999998</v>
      </c>
      <c r="AN22">
        <v>288.64999999999998</v>
      </c>
      <c r="AO22">
        <v>4.9647799999999999E-2</v>
      </c>
      <c r="AP22" t="s">
        <v>55</v>
      </c>
      <c r="AQ22" t="s">
        <v>54</v>
      </c>
      <c r="AS22">
        <v>0.123781</v>
      </c>
    </row>
    <row r="23" spans="1:45" x14ac:dyDescent="0.25">
      <c r="A23">
        <v>4342.8900000000003</v>
      </c>
      <c r="B23">
        <v>2020</v>
      </c>
      <c r="C23">
        <v>4542.6499999999996</v>
      </c>
      <c r="D23">
        <v>1</v>
      </c>
      <c r="E23" s="19">
        <v>0.95289999999999997</v>
      </c>
      <c r="F23">
        <v>37706.1</v>
      </c>
      <c r="G23">
        <v>35152.400000000001</v>
      </c>
      <c r="H23">
        <v>22344.7</v>
      </c>
      <c r="I23">
        <v>0.58841900000000003</v>
      </c>
      <c r="J23">
        <v>8059.68</v>
      </c>
      <c r="K23">
        <v>2268.35</v>
      </c>
      <c r="L23">
        <v>2137.12</v>
      </c>
      <c r="M23">
        <v>2005.9</v>
      </c>
      <c r="N23">
        <v>805.25199999999995</v>
      </c>
      <c r="O23">
        <v>660.57500000000005</v>
      </c>
      <c r="P23">
        <v>515.89700000000005</v>
      </c>
      <c r="Q23">
        <v>8.0624699999999994E-2</v>
      </c>
      <c r="R23" t="s">
        <v>55</v>
      </c>
      <c r="S23">
        <v>730.57799999999997</v>
      </c>
      <c r="T23">
        <v>457.10500000000002</v>
      </c>
      <c r="U23">
        <v>436.52100000000002</v>
      </c>
      <c r="V23">
        <v>250.84899999999999</v>
      </c>
      <c r="W23">
        <v>123.68600000000001</v>
      </c>
      <c r="X23">
        <v>114.114</v>
      </c>
      <c r="Y23">
        <v>3.4843300000000001E-2</v>
      </c>
      <c r="Z23" t="s">
        <v>55</v>
      </c>
      <c r="AA23">
        <v>919.79399999999998</v>
      </c>
      <c r="AB23">
        <v>919.79399999999998</v>
      </c>
      <c r="AC23">
        <v>919.79399999999998</v>
      </c>
      <c r="AD23">
        <v>266.5</v>
      </c>
      <c r="AE23">
        <v>266.5</v>
      </c>
      <c r="AF23">
        <v>266.5</v>
      </c>
      <c r="AG23">
        <v>5.0657899999999999E-2</v>
      </c>
      <c r="AH23" t="s">
        <v>55</v>
      </c>
      <c r="AI23">
        <v>828.86400000000003</v>
      </c>
      <c r="AJ23">
        <v>828.86400000000003</v>
      </c>
      <c r="AK23">
        <v>828.86400000000003</v>
      </c>
      <c r="AL23">
        <v>268.71899999999999</v>
      </c>
      <c r="AM23">
        <v>268.71899999999999</v>
      </c>
      <c r="AN23">
        <v>268.71899999999999</v>
      </c>
      <c r="AO23">
        <v>4.9647799999999999E-2</v>
      </c>
      <c r="AP23" t="s">
        <v>55</v>
      </c>
      <c r="AQ23" t="s">
        <v>54</v>
      </c>
      <c r="AS23">
        <v>0.123545</v>
      </c>
    </row>
    <row r="24" spans="1:45" x14ac:dyDescent="0.25">
      <c r="A24">
        <v>4098.49</v>
      </c>
      <c r="B24">
        <v>2021</v>
      </c>
      <c r="C24">
        <v>4287.07</v>
      </c>
      <c r="D24">
        <v>1</v>
      </c>
      <c r="E24" s="19">
        <v>0.95289999999999997</v>
      </c>
      <c r="F24">
        <v>35782.6</v>
      </c>
      <c r="G24">
        <v>33221.9</v>
      </c>
      <c r="H24">
        <v>21045.599999999999</v>
      </c>
      <c r="I24">
        <v>0.55420899999999995</v>
      </c>
      <c r="J24">
        <v>7976.28</v>
      </c>
      <c r="K24">
        <v>2151.8000000000002</v>
      </c>
      <c r="L24">
        <v>2020.88</v>
      </c>
      <c r="M24">
        <v>1889.97</v>
      </c>
      <c r="N24">
        <v>779.05100000000004</v>
      </c>
      <c r="O24">
        <v>634.42899999999997</v>
      </c>
      <c r="P24">
        <v>489.80700000000002</v>
      </c>
      <c r="Q24">
        <v>8.0624699999999994E-2</v>
      </c>
      <c r="R24" t="s">
        <v>55</v>
      </c>
      <c r="S24">
        <v>691.49300000000005</v>
      </c>
      <c r="T24">
        <v>429.786</v>
      </c>
      <c r="U24">
        <v>410.08800000000002</v>
      </c>
      <c r="V24">
        <v>241.245</v>
      </c>
      <c r="W24">
        <v>117.03</v>
      </c>
      <c r="X24">
        <v>107.681</v>
      </c>
      <c r="Y24">
        <v>3.4843300000000001E-2</v>
      </c>
      <c r="Z24" t="s">
        <v>55</v>
      </c>
      <c r="AA24">
        <v>865.59500000000003</v>
      </c>
      <c r="AB24">
        <v>865.59500000000003</v>
      </c>
      <c r="AC24">
        <v>865.59500000000003</v>
      </c>
      <c r="AD24">
        <v>252.28899999999999</v>
      </c>
      <c r="AE24">
        <v>252.28899999999999</v>
      </c>
      <c r="AF24">
        <v>252.28899999999999</v>
      </c>
      <c r="AG24">
        <v>5.0657899999999999E-2</v>
      </c>
      <c r="AH24" t="s">
        <v>55</v>
      </c>
      <c r="AI24">
        <v>782.22799999999995</v>
      </c>
      <c r="AJ24">
        <v>782.22799999999995</v>
      </c>
      <c r="AK24">
        <v>782.22799999999995</v>
      </c>
      <c r="AL24">
        <v>255.28100000000001</v>
      </c>
      <c r="AM24">
        <v>255.28100000000001</v>
      </c>
      <c r="AN24">
        <v>255.28100000000001</v>
      </c>
      <c r="AO24">
        <v>4.9647799999999999E-2</v>
      </c>
      <c r="AP24" t="s">
        <v>55</v>
      </c>
      <c r="AQ24" t="s">
        <v>54</v>
      </c>
      <c r="AS24">
        <v>0.123367</v>
      </c>
    </row>
    <row r="25" spans="1:45" x14ac:dyDescent="0.25">
      <c r="A25">
        <v>3921.7</v>
      </c>
      <c r="B25">
        <v>2022</v>
      </c>
      <c r="C25">
        <v>4102.1899999999996</v>
      </c>
      <c r="D25">
        <v>1</v>
      </c>
      <c r="E25" s="19">
        <v>0.95289999999999997</v>
      </c>
      <c r="F25">
        <v>34249.1</v>
      </c>
      <c r="G25">
        <v>31713.8</v>
      </c>
      <c r="H25">
        <v>19944.7</v>
      </c>
      <c r="I25">
        <v>0.52521899999999999</v>
      </c>
      <c r="J25">
        <v>7898.68</v>
      </c>
      <c r="K25">
        <v>2064.4499999999998</v>
      </c>
      <c r="L25">
        <v>1933.76</v>
      </c>
      <c r="M25">
        <v>1803.07</v>
      </c>
      <c r="N25">
        <v>762.24199999999996</v>
      </c>
      <c r="O25">
        <v>618.12800000000004</v>
      </c>
      <c r="P25">
        <v>474.01400000000001</v>
      </c>
      <c r="Q25">
        <v>8.0624699999999994E-2</v>
      </c>
      <c r="R25" t="s">
        <v>55</v>
      </c>
      <c r="S25">
        <v>662.88800000000003</v>
      </c>
      <c r="T25">
        <v>409.58800000000002</v>
      </c>
      <c r="U25">
        <v>390.52199999999999</v>
      </c>
      <c r="V25">
        <v>235.02099999999999</v>
      </c>
      <c r="W25">
        <v>112.714</v>
      </c>
      <c r="X25">
        <v>103.508</v>
      </c>
      <c r="Y25">
        <v>3.4843300000000001E-2</v>
      </c>
      <c r="Z25" t="s">
        <v>55</v>
      </c>
      <c r="AA25">
        <v>826.41399999999999</v>
      </c>
      <c r="AB25">
        <v>826.41399999999999</v>
      </c>
      <c r="AC25">
        <v>826.41399999999999</v>
      </c>
      <c r="AD25">
        <v>243.483</v>
      </c>
      <c r="AE25">
        <v>243.483</v>
      </c>
      <c r="AF25">
        <v>243.483</v>
      </c>
      <c r="AG25">
        <v>5.0657899999999999E-2</v>
      </c>
      <c r="AH25" t="s">
        <v>55</v>
      </c>
      <c r="AI25">
        <v>751.94100000000003</v>
      </c>
      <c r="AJ25">
        <v>751.94100000000003</v>
      </c>
      <c r="AK25">
        <v>751.94100000000003</v>
      </c>
      <c r="AL25">
        <v>248.13300000000001</v>
      </c>
      <c r="AM25">
        <v>248.13300000000001</v>
      </c>
      <c r="AN25">
        <v>248.13300000000001</v>
      </c>
      <c r="AO25">
        <v>4.9647799999999999E-2</v>
      </c>
      <c r="AP25" t="s">
        <v>55</v>
      </c>
      <c r="AQ25" t="s">
        <v>54</v>
      </c>
      <c r="AS25">
        <v>0.12365900000000001</v>
      </c>
    </row>
    <row r="26" spans="1:45" x14ac:dyDescent="0.25">
      <c r="A26">
        <v>3798.68</v>
      </c>
      <c r="B26">
        <v>2023</v>
      </c>
      <c r="C26">
        <v>3973.49</v>
      </c>
      <c r="D26">
        <v>1</v>
      </c>
      <c r="E26" s="19">
        <v>0.95289999999999997</v>
      </c>
      <c r="F26">
        <v>33033</v>
      </c>
      <c r="G26">
        <v>30523.4</v>
      </c>
      <c r="H26">
        <v>19056.400000000001</v>
      </c>
      <c r="I26">
        <v>0.50182700000000002</v>
      </c>
      <c r="J26">
        <v>7830.8</v>
      </c>
      <c r="K26">
        <v>1998.84</v>
      </c>
      <c r="L26">
        <v>1869.08</v>
      </c>
      <c r="M26">
        <v>1739.33</v>
      </c>
      <c r="N26">
        <v>749.88699999999994</v>
      </c>
      <c r="O26">
        <v>606.952</v>
      </c>
      <c r="P26">
        <v>464.017</v>
      </c>
      <c r="Q26">
        <v>8.0624699999999994E-2</v>
      </c>
      <c r="R26" t="s">
        <v>55</v>
      </c>
      <c r="S26">
        <v>642.56299999999999</v>
      </c>
      <c r="T26">
        <v>395.57</v>
      </c>
      <c r="U26">
        <v>376.97899999999998</v>
      </c>
      <c r="V26">
        <v>230.708</v>
      </c>
      <c r="W26">
        <v>110.039</v>
      </c>
      <c r="X26">
        <v>100.956</v>
      </c>
      <c r="Y26">
        <v>3.4843300000000001E-2</v>
      </c>
      <c r="Z26" t="s">
        <v>55</v>
      </c>
      <c r="AA26">
        <v>800.971</v>
      </c>
      <c r="AB26">
        <v>800.971</v>
      </c>
      <c r="AC26">
        <v>800.971</v>
      </c>
      <c r="AD26">
        <v>238.38499999999999</v>
      </c>
      <c r="AE26">
        <v>238.38499999999999</v>
      </c>
      <c r="AF26">
        <v>238.38499999999999</v>
      </c>
      <c r="AG26">
        <v>5.0657899999999999E-2</v>
      </c>
      <c r="AH26" t="s">
        <v>55</v>
      </c>
      <c r="AI26">
        <v>733.05200000000002</v>
      </c>
      <c r="AJ26">
        <v>733.05200000000002</v>
      </c>
      <c r="AK26">
        <v>733.05200000000002</v>
      </c>
      <c r="AL26">
        <v>244.13300000000001</v>
      </c>
      <c r="AM26">
        <v>244.13300000000001</v>
      </c>
      <c r="AN26">
        <v>244.13300000000001</v>
      </c>
      <c r="AO26">
        <v>4.9647799999999999E-2</v>
      </c>
      <c r="AP26" t="s">
        <v>55</v>
      </c>
      <c r="AQ26" t="s">
        <v>54</v>
      </c>
      <c r="AS26">
        <v>0.12445100000000001</v>
      </c>
    </row>
    <row r="27" spans="1:45" x14ac:dyDescent="0.25">
      <c r="A27">
        <v>3709.15</v>
      </c>
      <c r="B27">
        <v>2024</v>
      </c>
      <c r="C27">
        <v>3879.8</v>
      </c>
      <c r="D27">
        <v>1</v>
      </c>
      <c r="E27" s="19">
        <v>0.95289999999999997</v>
      </c>
      <c r="F27">
        <v>32054.1</v>
      </c>
      <c r="G27">
        <v>29568.2</v>
      </c>
      <c r="H27">
        <v>18338.7</v>
      </c>
      <c r="I27">
        <v>0.482927</v>
      </c>
      <c r="J27">
        <v>7772.1</v>
      </c>
      <c r="K27">
        <v>1947.71</v>
      </c>
      <c r="L27">
        <v>1819.16</v>
      </c>
      <c r="M27">
        <v>1690.62</v>
      </c>
      <c r="N27">
        <v>739.61199999999997</v>
      </c>
      <c r="O27">
        <v>598.02200000000005</v>
      </c>
      <c r="P27">
        <v>456.43099999999998</v>
      </c>
      <c r="Q27">
        <v>8.0624699999999994E-2</v>
      </c>
      <c r="R27" t="s">
        <v>55</v>
      </c>
      <c r="S27">
        <v>628.23699999999997</v>
      </c>
      <c r="T27">
        <v>385.97300000000001</v>
      </c>
      <c r="U27">
        <v>367.738</v>
      </c>
      <c r="V27">
        <v>227.428</v>
      </c>
      <c r="W27">
        <v>108.212</v>
      </c>
      <c r="X27">
        <v>99.238600000000005</v>
      </c>
      <c r="Y27">
        <v>3.4843300000000001E-2</v>
      </c>
      <c r="Z27" t="s">
        <v>55</v>
      </c>
      <c r="AA27">
        <v>784.15</v>
      </c>
      <c r="AB27">
        <v>784.15</v>
      </c>
      <c r="AC27">
        <v>784.15</v>
      </c>
      <c r="AD27">
        <v>234.93899999999999</v>
      </c>
      <c r="AE27">
        <v>234.93899999999999</v>
      </c>
      <c r="AF27">
        <v>234.93899999999999</v>
      </c>
      <c r="AG27">
        <v>5.0657899999999999E-2</v>
      </c>
      <c r="AH27" t="s">
        <v>55</v>
      </c>
      <c r="AI27">
        <v>719.87099999999998</v>
      </c>
      <c r="AJ27">
        <v>719.87099999999998</v>
      </c>
      <c r="AK27">
        <v>719.87099999999998</v>
      </c>
      <c r="AL27">
        <v>241.05699999999999</v>
      </c>
      <c r="AM27">
        <v>241.05699999999999</v>
      </c>
      <c r="AN27">
        <v>241.05699999999999</v>
      </c>
      <c r="AO27">
        <v>4.9647799999999999E-2</v>
      </c>
      <c r="AP27" t="s">
        <v>55</v>
      </c>
      <c r="AQ27" t="s">
        <v>54</v>
      </c>
      <c r="AS27">
        <v>0.125444</v>
      </c>
    </row>
    <row r="28" spans="1:45" x14ac:dyDescent="0.25">
      <c r="A28">
        <v>3639.45</v>
      </c>
      <c r="B28">
        <v>2025</v>
      </c>
      <c r="C28">
        <v>3806.84</v>
      </c>
      <c r="D28">
        <v>1</v>
      </c>
      <c r="E28" s="19">
        <v>0.95289999999999997</v>
      </c>
      <c r="F28">
        <v>31251.5</v>
      </c>
      <c r="G28">
        <v>28786.3</v>
      </c>
      <c r="H28">
        <v>17748.099999999999</v>
      </c>
      <c r="I28">
        <v>0.46737400000000001</v>
      </c>
      <c r="J28">
        <v>7720.96</v>
      </c>
      <c r="K28">
        <v>1906.38</v>
      </c>
      <c r="L28">
        <v>1779.02</v>
      </c>
      <c r="M28">
        <v>1651.66</v>
      </c>
      <c r="N28">
        <v>730.64200000000005</v>
      </c>
      <c r="O28">
        <v>590.31600000000003</v>
      </c>
      <c r="P28">
        <v>449.99099999999999</v>
      </c>
      <c r="Q28">
        <v>8.0624699999999994E-2</v>
      </c>
      <c r="R28" t="s">
        <v>55</v>
      </c>
      <c r="S28">
        <v>617.899</v>
      </c>
      <c r="T28">
        <v>379.20699999999999</v>
      </c>
      <c r="U28">
        <v>361.24099999999999</v>
      </c>
      <c r="V28">
        <v>224.738</v>
      </c>
      <c r="W28">
        <v>106.794</v>
      </c>
      <c r="X28">
        <v>97.916899999999998</v>
      </c>
      <c r="Y28">
        <v>3.4843300000000001E-2</v>
      </c>
      <c r="Z28" t="s">
        <v>55</v>
      </c>
      <c r="AA28">
        <v>771.79499999999996</v>
      </c>
      <c r="AB28">
        <v>771.79499999999996</v>
      </c>
      <c r="AC28">
        <v>771.79499999999996</v>
      </c>
      <c r="AD28">
        <v>232.1</v>
      </c>
      <c r="AE28">
        <v>232.1</v>
      </c>
      <c r="AF28">
        <v>232.1</v>
      </c>
      <c r="AG28">
        <v>5.0657899999999999E-2</v>
      </c>
      <c r="AH28" t="s">
        <v>55</v>
      </c>
      <c r="AI28">
        <v>709.42399999999998</v>
      </c>
      <c r="AJ28">
        <v>709.42399999999998</v>
      </c>
      <c r="AK28">
        <v>709.42399999999998</v>
      </c>
      <c r="AL28">
        <v>238.268</v>
      </c>
      <c r="AM28">
        <v>238.268</v>
      </c>
      <c r="AN28">
        <v>238.268</v>
      </c>
      <c r="AO28">
        <v>4.9647799999999999E-2</v>
      </c>
      <c r="AP28" t="s">
        <v>55</v>
      </c>
      <c r="AQ28" t="s">
        <v>54</v>
      </c>
      <c r="AS28">
        <v>0.12642999999999999</v>
      </c>
    </row>
    <row r="29" spans="1:45" x14ac:dyDescent="0.25">
      <c r="A29">
        <v>3582.2</v>
      </c>
      <c r="B29">
        <v>2026</v>
      </c>
      <c r="C29">
        <v>3746.93</v>
      </c>
      <c r="D29">
        <v>1</v>
      </c>
      <c r="E29" s="19">
        <v>0.95289999999999997</v>
      </c>
      <c r="F29">
        <v>30582.799999999999</v>
      </c>
      <c r="G29">
        <v>28135.5</v>
      </c>
      <c r="H29">
        <v>17254.2</v>
      </c>
      <c r="I29">
        <v>0.45436799999999999</v>
      </c>
      <c r="J29">
        <v>7676.07</v>
      </c>
      <c r="K29">
        <v>1872.14</v>
      </c>
      <c r="L29">
        <v>1745.85</v>
      </c>
      <c r="M29">
        <v>1619.56</v>
      </c>
      <c r="N29">
        <v>722.75199999999995</v>
      </c>
      <c r="O29">
        <v>583.54899999999998</v>
      </c>
      <c r="P29">
        <v>444.346</v>
      </c>
      <c r="Q29">
        <v>8.0624699999999994E-2</v>
      </c>
      <c r="R29" t="s">
        <v>55</v>
      </c>
      <c r="S29">
        <v>609.95100000000002</v>
      </c>
      <c r="T29">
        <v>374.08300000000003</v>
      </c>
      <c r="U29">
        <v>356.33</v>
      </c>
      <c r="V29">
        <v>222.422</v>
      </c>
      <c r="W29">
        <v>105.593</v>
      </c>
      <c r="X29">
        <v>96.798900000000003</v>
      </c>
      <c r="Y29">
        <v>3.4843300000000001E-2</v>
      </c>
      <c r="Z29" t="s">
        <v>55</v>
      </c>
      <c r="AA29">
        <v>761.73699999999997</v>
      </c>
      <c r="AB29">
        <v>761.73699999999997</v>
      </c>
      <c r="AC29">
        <v>761.73699999999997</v>
      </c>
      <c r="AD29">
        <v>229.554</v>
      </c>
      <c r="AE29">
        <v>229.554</v>
      </c>
      <c r="AF29">
        <v>229.554</v>
      </c>
      <c r="AG29">
        <v>5.0657899999999999E-2</v>
      </c>
      <c r="AH29" t="s">
        <v>55</v>
      </c>
      <c r="AI29">
        <v>700.53</v>
      </c>
      <c r="AJ29">
        <v>700.53</v>
      </c>
      <c r="AK29">
        <v>700.53</v>
      </c>
      <c r="AL29">
        <v>235.696</v>
      </c>
      <c r="AM29">
        <v>235.696</v>
      </c>
      <c r="AN29">
        <v>235.696</v>
      </c>
      <c r="AO29">
        <v>4.9647799999999999E-2</v>
      </c>
      <c r="AP29" t="s">
        <v>55</v>
      </c>
      <c r="AQ29" t="s">
        <v>54</v>
      </c>
      <c r="AS29">
        <v>0.12731999999999999</v>
      </c>
    </row>
    <row r="30" spans="1:45" x14ac:dyDescent="0.25">
      <c r="A30">
        <v>3533.74</v>
      </c>
      <c r="B30">
        <v>2027</v>
      </c>
      <c r="C30">
        <v>3696.21</v>
      </c>
      <c r="D30">
        <v>1</v>
      </c>
      <c r="E30" s="19">
        <v>0.95289999999999997</v>
      </c>
      <c r="F30">
        <v>30020.3</v>
      </c>
      <c r="G30">
        <v>27588.5</v>
      </c>
      <c r="H30">
        <v>16837.900000000001</v>
      </c>
      <c r="I30">
        <v>0.44340499999999999</v>
      </c>
      <c r="J30">
        <v>7636.62</v>
      </c>
      <c r="K30">
        <v>1843.37</v>
      </c>
      <c r="L30">
        <v>1718.01</v>
      </c>
      <c r="M30">
        <v>1592.66</v>
      </c>
      <c r="N30">
        <v>715.83600000000001</v>
      </c>
      <c r="O30">
        <v>577.61500000000001</v>
      </c>
      <c r="P30">
        <v>439.39299999999997</v>
      </c>
      <c r="Q30">
        <v>8.0624699999999994E-2</v>
      </c>
      <c r="R30" t="s">
        <v>55</v>
      </c>
      <c r="S30">
        <v>603.38599999999997</v>
      </c>
      <c r="T30">
        <v>369.87700000000001</v>
      </c>
      <c r="U30">
        <v>352.30099999999999</v>
      </c>
      <c r="V30">
        <v>220.38200000000001</v>
      </c>
      <c r="W30">
        <v>104.532</v>
      </c>
      <c r="X30">
        <v>95.811599999999999</v>
      </c>
      <c r="Y30">
        <v>3.4843300000000001E-2</v>
      </c>
      <c r="Z30" t="s">
        <v>55</v>
      </c>
      <c r="AA30">
        <v>753.08</v>
      </c>
      <c r="AB30">
        <v>753.08</v>
      </c>
      <c r="AC30">
        <v>753.08</v>
      </c>
      <c r="AD30">
        <v>227.251</v>
      </c>
      <c r="AE30">
        <v>227.251</v>
      </c>
      <c r="AF30">
        <v>227.251</v>
      </c>
      <c r="AG30">
        <v>5.0657899999999999E-2</v>
      </c>
      <c r="AH30" t="s">
        <v>55</v>
      </c>
      <c r="AI30">
        <v>692.77099999999996</v>
      </c>
      <c r="AJ30">
        <v>692.77099999999996</v>
      </c>
      <c r="AK30">
        <v>692.77099999999996</v>
      </c>
      <c r="AL30">
        <v>233.37299999999999</v>
      </c>
      <c r="AM30">
        <v>233.37299999999999</v>
      </c>
      <c r="AN30">
        <v>233.37299999999999</v>
      </c>
      <c r="AO30">
        <v>4.9647799999999999E-2</v>
      </c>
      <c r="AP30" t="s">
        <v>55</v>
      </c>
      <c r="AQ30" t="s">
        <v>54</v>
      </c>
      <c r="AS30">
        <v>0.12808800000000001</v>
      </c>
    </row>
    <row r="31" spans="1:45" x14ac:dyDescent="0.25">
      <c r="A31">
        <v>3492.12</v>
      </c>
      <c r="B31">
        <v>2028</v>
      </c>
      <c r="C31">
        <v>3652.66</v>
      </c>
      <c r="D31">
        <v>1</v>
      </c>
      <c r="E31" s="19">
        <v>0.95289999999999997</v>
      </c>
      <c r="F31">
        <v>29545</v>
      </c>
      <c r="G31">
        <v>27126.9</v>
      </c>
      <c r="H31">
        <v>16486.5</v>
      </c>
      <c r="I31">
        <v>0.43415199999999998</v>
      </c>
      <c r="J31">
        <v>7602.12</v>
      </c>
      <c r="K31">
        <v>1818.98</v>
      </c>
      <c r="L31">
        <v>1694.45</v>
      </c>
      <c r="M31">
        <v>1569.92</v>
      </c>
      <c r="N31">
        <v>709.79399999999998</v>
      </c>
      <c r="O31">
        <v>572.43100000000004</v>
      </c>
      <c r="P31">
        <v>435.06799999999998</v>
      </c>
      <c r="Q31">
        <v>8.0624699999999994E-2</v>
      </c>
      <c r="R31" t="s">
        <v>55</v>
      </c>
      <c r="S31">
        <v>597.66999999999996</v>
      </c>
      <c r="T31">
        <v>366.21699999999998</v>
      </c>
      <c r="U31">
        <v>348.79599999999999</v>
      </c>
      <c r="V31">
        <v>218.57</v>
      </c>
      <c r="W31">
        <v>103.584</v>
      </c>
      <c r="X31">
        <v>94.928799999999995</v>
      </c>
      <c r="Y31">
        <v>3.4843300000000001E-2</v>
      </c>
      <c r="Z31" t="s">
        <v>55</v>
      </c>
      <c r="AA31">
        <v>745.48</v>
      </c>
      <c r="AB31">
        <v>745.48</v>
      </c>
      <c r="AC31">
        <v>745.48</v>
      </c>
      <c r="AD31">
        <v>225.19200000000001</v>
      </c>
      <c r="AE31">
        <v>225.19200000000001</v>
      </c>
      <c r="AF31">
        <v>225.19200000000001</v>
      </c>
      <c r="AG31">
        <v>5.0657899999999999E-2</v>
      </c>
      <c r="AH31" t="s">
        <v>55</v>
      </c>
      <c r="AI31">
        <v>685.97500000000002</v>
      </c>
      <c r="AJ31">
        <v>685.97500000000002</v>
      </c>
      <c r="AK31">
        <v>685.97500000000002</v>
      </c>
      <c r="AL31">
        <v>231.31299999999999</v>
      </c>
      <c r="AM31">
        <v>231.31299999999999</v>
      </c>
      <c r="AN31">
        <v>231.31299999999999</v>
      </c>
      <c r="AO31">
        <v>4.9647799999999999E-2</v>
      </c>
      <c r="AP31" t="s">
        <v>55</v>
      </c>
      <c r="AQ31" t="s">
        <v>54</v>
      </c>
      <c r="AS31">
        <v>0.12873299999999999</v>
      </c>
    </row>
    <row r="32" spans="1:45" x14ac:dyDescent="0.25">
      <c r="A32" t="s">
        <v>63</v>
      </c>
      <c r="B32">
        <v>0.95599999999999996</v>
      </c>
    </row>
    <row r="33" spans="1:37" x14ac:dyDescent="0.25">
      <c r="A33" t="s">
        <v>51</v>
      </c>
      <c r="B33" t="s">
        <v>19</v>
      </c>
      <c r="C33" t="s">
        <v>2</v>
      </c>
      <c r="D33" t="s">
        <v>21</v>
      </c>
      <c r="E33" t="s">
        <v>22</v>
      </c>
      <c r="F33" t="s">
        <v>23</v>
      </c>
      <c r="G33" t="s">
        <v>24</v>
      </c>
      <c r="H33" t="s">
        <v>25</v>
      </c>
      <c r="I33" t="s">
        <v>26</v>
      </c>
      <c r="J33" t="s">
        <v>27</v>
      </c>
      <c r="K33" t="s">
        <v>28</v>
      </c>
      <c r="L33" t="s">
        <v>29</v>
      </c>
      <c r="M33" t="s">
        <v>30</v>
      </c>
      <c r="N33" t="s">
        <v>31</v>
      </c>
      <c r="O33" t="s">
        <v>32</v>
      </c>
      <c r="P33" t="s">
        <v>33</v>
      </c>
      <c r="Q33" t="s">
        <v>34</v>
      </c>
      <c r="R33" t="s">
        <v>35</v>
      </c>
      <c r="S33" t="s">
        <v>36</v>
      </c>
      <c r="T33" t="s">
        <v>37</v>
      </c>
      <c r="U33" t="s">
        <v>38</v>
      </c>
      <c r="V33" t="s">
        <v>39</v>
      </c>
      <c r="W33" t="s">
        <v>40</v>
      </c>
      <c r="X33" t="s">
        <v>41</v>
      </c>
      <c r="Y33" t="s">
        <v>42</v>
      </c>
      <c r="Z33" t="s">
        <v>35</v>
      </c>
      <c r="AA33" t="s">
        <v>43</v>
      </c>
      <c r="AB33" t="s">
        <v>44</v>
      </c>
      <c r="AC33" t="s">
        <v>45</v>
      </c>
      <c r="AD33" t="s">
        <v>46</v>
      </c>
      <c r="AE33" t="s">
        <v>47</v>
      </c>
      <c r="AF33" t="s">
        <v>48</v>
      </c>
      <c r="AG33" t="s">
        <v>49</v>
      </c>
      <c r="AH33" t="s">
        <v>35</v>
      </c>
      <c r="AI33" t="s">
        <v>50</v>
      </c>
      <c r="AK33" t="s">
        <v>52</v>
      </c>
    </row>
    <row r="34" spans="1:37" x14ac:dyDescent="0.25">
      <c r="A34">
        <v>1454</v>
      </c>
      <c r="B34">
        <v>2017</v>
      </c>
      <c r="C34">
        <v>1712.03</v>
      </c>
      <c r="D34">
        <v>1</v>
      </c>
      <c r="E34">
        <v>0.87790999999999997</v>
      </c>
      <c r="F34">
        <v>11767.6</v>
      </c>
      <c r="G34">
        <v>11229.9</v>
      </c>
      <c r="H34">
        <v>6508.8</v>
      </c>
      <c r="I34">
        <v>0.32126500000000002</v>
      </c>
      <c r="J34">
        <v>3953.48</v>
      </c>
      <c r="K34">
        <v>84.306700000000006</v>
      </c>
      <c r="L34">
        <v>75.142899999999997</v>
      </c>
      <c r="M34">
        <v>65.979200000000006</v>
      </c>
      <c r="N34">
        <v>31.2788</v>
      </c>
      <c r="O34">
        <v>25.138000000000002</v>
      </c>
      <c r="P34">
        <v>18.9971</v>
      </c>
      <c r="Q34">
        <v>9.9490599999999992E-3</v>
      </c>
      <c r="R34" t="s">
        <v>53</v>
      </c>
      <c r="S34">
        <v>237.51400000000001</v>
      </c>
      <c r="T34">
        <v>158.91900000000001</v>
      </c>
      <c r="U34">
        <v>153.00299999999999</v>
      </c>
      <c r="V34">
        <v>74.453699999999998</v>
      </c>
      <c r="W34">
        <v>43.264899999999997</v>
      </c>
      <c r="X34">
        <v>40.917299999999997</v>
      </c>
      <c r="Y34">
        <v>3.9084599999999997E-2</v>
      </c>
      <c r="Z34" t="s">
        <v>53</v>
      </c>
      <c r="AA34">
        <v>1219.94</v>
      </c>
      <c r="AB34">
        <v>1219.94</v>
      </c>
      <c r="AC34">
        <v>1219.94</v>
      </c>
      <c r="AD34">
        <v>423.16399999999999</v>
      </c>
      <c r="AE34">
        <v>423.16399999999999</v>
      </c>
      <c r="AF34">
        <v>423.16399999999999</v>
      </c>
      <c r="AG34">
        <v>0.21170800000000001</v>
      </c>
      <c r="AH34" t="s">
        <v>53</v>
      </c>
      <c r="AI34" t="s">
        <v>54</v>
      </c>
      <c r="AK34">
        <v>0.12947600000000001</v>
      </c>
    </row>
    <row r="35" spans="1:37" x14ac:dyDescent="0.25">
      <c r="A35">
        <v>1339</v>
      </c>
      <c r="B35">
        <v>2018</v>
      </c>
      <c r="C35">
        <v>1538.93</v>
      </c>
      <c r="D35">
        <v>1</v>
      </c>
      <c r="E35">
        <v>0.87501499999999999</v>
      </c>
      <c r="F35">
        <v>11338.6</v>
      </c>
      <c r="G35">
        <v>10667.2</v>
      </c>
      <c r="H35">
        <v>6461.66</v>
      </c>
      <c r="I35">
        <v>0.318938</v>
      </c>
      <c r="J35">
        <v>3945.65</v>
      </c>
      <c r="K35">
        <v>76.850800000000007</v>
      </c>
      <c r="L35">
        <v>69.199700000000007</v>
      </c>
      <c r="M35">
        <v>61.5486</v>
      </c>
      <c r="N35">
        <v>27.458300000000001</v>
      </c>
      <c r="O35">
        <v>21.808399999999999</v>
      </c>
      <c r="P35">
        <v>16.1584</v>
      </c>
      <c r="Q35">
        <v>9.7720299999999993E-3</v>
      </c>
      <c r="R35" t="s">
        <v>53</v>
      </c>
      <c r="S35">
        <v>210.958</v>
      </c>
      <c r="T35">
        <v>146.34899999999999</v>
      </c>
      <c r="U35">
        <v>141.48599999999999</v>
      </c>
      <c r="V35">
        <v>60.101100000000002</v>
      </c>
      <c r="W35">
        <v>37.005299999999998</v>
      </c>
      <c r="X35">
        <v>35.2669</v>
      </c>
      <c r="Y35">
        <v>3.5962300000000003E-2</v>
      </c>
      <c r="Z35" t="s">
        <v>53</v>
      </c>
      <c r="AA35">
        <v>1123.45</v>
      </c>
      <c r="AB35">
        <v>1123.45</v>
      </c>
      <c r="AC35">
        <v>1123.45</v>
      </c>
      <c r="AD35">
        <v>360.97300000000001</v>
      </c>
      <c r="AE35">
        <v>360.97300000000001</v>
      </c>
      <c r="AF35">
        <v>360.97300000000001</v>
      </c>
      <c r="AG35">
        <v>0.219639</v>
      </c>
      <c r="AH35" t="s">
        <v>53</v>
      </c>
      <c r="AI35" t="s">
        <v>54</v>
      </c>
      <c r="AK35">
        <v>0.125525</v>
      </c>
    </row>
    <row r="36" spans="1:37" x14ac:dyDescent="0.25">
      <c r="A36">
        <v>1097.27</v>
      </c>
      <c r="B36">
        <v>2019</v>
      </c>
      <c r="C36">
        <v>1269.93</v>
      </c>
      <c r="D36">
        <v>1</v>
      </c>
      <c r="E36">
        <v>0.85315200000000002</v>
      </c>
      <c r="F36">
        <v>11021.1</v>
      </c>
      <c r="G36">
        <v>9762.08</v>
      </c>
      <c r="H36">
        <v>6126.47</v>
      </c>
      <c r="I36">
        <v>0.302394</v>
      </c>
      <c r="J36">
        <v>3887.51</v>
      </c>
      <c r="K36">
        <v>26.6294</v>
      </c>
      <c r="L36">
        <v>23.696200000000001</v>
      </c>
      <c r="M36">
        <v>20.763000000000002</v>
      </c>
      <c r="N36">
        <v>10.0297</v>
      </c>
      <c r="O36">
        <v>7.5127300000000004</v>
      </c>
      <c r="P36">
        <v>4.99573</v>
      </c>
      <c r="Q36">
        <v>3.7005900000000001E-3</v>
      </c>
      <c r="R36" t="s">
        <v>55</v>
      </c>
      <c r="S36">
        <v>148.447</v>
      </c>
      <c r="T36">
        <v>103.241</v>
      </c>
      <c r="U36">
        <v>99.838800000000006</v>
      </c>
      <c r="V36">
        <v>40.476300000000002</v>
      </c>
      <c r="W36">
        <v>24.249300000000002</v>
      </c>
      <c r="X36">
        <v>23.027899999999999</v>
      </c>
      <c r="Y36">
        <v>2.80171E-2</v>
      </c>
      <c r="Z36" t="s">
        <v>55</v>
      </c>
      <c r="AA36">
        <v>970.33299999999997</v>
      </c>
      <c r="AB36">
        <v>970.33299999999997</v>
      </c>
      <c r="AC36">
        <v>970.33299999999997</v>
      </c>
      <c r="AD36">
        <v>298.19499999999999</v>
      </c>
      <c r="AE36">
        <v>298.19499999999999</v>
      </c>
      <c r="AF36">
        <v>298.19499999999999</v>
      </c>
      <c r="AG36">
        <v>0.23283599999999999</v>
      </c>
      <c r="AH36" t="s">
        <v>55</v>
      </c>
      <c r="AI36" t="s">
        <v>54</v>
      </c>
      <c r="AK36">
        <v>0.112401</v>
      </c>
    </row>
    <row r="37" spans="1:37" x14ac:dyDescent="0.25">
      <c r="A37">
        <v>966.08</v>
      </c>
      <c r="B37">
        <v>2020</v>
      </c>
      <c r="C37">
        <v>1138.71</v>
      </c>
      <c r="D37">
        <v>1</v>
      </c>
      <c r="E37">
        <v>0.83800200000000002</v>
      </c>
      <c r="F37">
        <v>11138.3</v>
      </c>
      <c r="G37">
        <v>9885.82</v>
      </c>
      <c r="H37">
        <v>5913.9</v>
      </c>
      <c r="I37">
        <v>0.29190199999999999</v>
      </c>
      <c r="J37">
        <v>3848.21</v>
      </c>
      <c r="K37">
        <v>25.685500000000001</v>
      </c>
      <c r="L37">
        <v>22.292400000000001</v>
      </c>
      <c r="M37">
        <v>18.8992</v>
      </c>
      <c r="N37">
        <v>10.5207</v>
      </c>
      <c r="O37">
        <v>7.5401699999999998</v>
      </c>
      <c r="P37">
        <v>4.5596800000000002</v>
      </c>
      <c r="Q37">
        <v>3.6348800000000001E-3</v>
      </c>
      <c r="R37" t="s">
        <v>55</v>
      </c>
      <c r="S37">
        <v>135.364</v>
      </c>
      <c r="T37">
        <v>89.945400000000006</v>
      </c>
      <c r="U37">
        <v>86.526799999999994</v>
      </c>
      <c r="V37">
        <v>39.218299999999999</v>
      </c>
      <c r="W37">
        <v>20.7514</v>
      </c>
      <c r="X37">
        <v>19.3614</v>
      </c>
      <c r="Y37">
        <v>2.7519600000000002E-2</v>
      </c>
      <c r="Z37" t="s">
        <v>55</v>
      </c>
      <c r="AA37">
        <v>853.84199999999998</v>
      </c>
      <c r="AB37">
        <v>853.84199999999998</v>
      </c>
      <c r="AC37">
        <v>853.84199999999998</v>
      </c>
      <c r="AD37">
        <v>281.09800000000001</v>
      </c>
      <c r="AE37">
        <v>281.09800000000001</v>
      </c>
      <c r="AF37">
        <v>281.09800000000001</v>
      </c>
      <c r="AG37">
        <v>0.22870199999999999</v>
      </c>
      <c r="AH37" t="s">
        <v>55</v>
      </c>
      <c r="AI37" t="s">
        <v>54</v>
      </c>
      <c r="AK37">
        <v>9.77238E-2</v>
      </c>
    </row>
    <row r="38" spans="1:37" x14ac:dyDescent="0.25">
      <c r="A38">
        <v>1071.76</v>
      </c>
      <c r="B38">
        <v>2021</v>
      </c>
      <c r="C38">
        <v>1248.5899999999999</v>
      </c>
      <c r="D38">
        <v>1</v>
      </c>
      <c r="E38">
        <v>0.84850899999999996</v>
      </c>
      <c r="F38">
        <v>11642.8</v>
      </c>
      <c r="G38">
        <v>10407.200000000001</v>
      </c>
      <c r="H38">
        <v>6059.73</v>
      </c>
      <c r="I38">
        <v>0.29909999999999998</v>
      </c>
      <c r="J38">
        <v>3875.38</v>
      </c>
      <c r="K38">
        <v>27.7578</v>
      </c>
      <c r="L38">
        <v>23.942399999999999</v>
      </c>
      <c r="M38">
        <v>20.126999999999999</v>
      </c>
      <c r="N38">
        <v>11.8659</v>
      </c>
      <c r="O38">
        <v>8.5921199999999995</v>
      </c>
      <c r="P38">
        <v>5.3183100000000003</v>
      </c>
      <c r="Q38">
        <v>3.68046E-3</v>
      </c>
      <c r="R38" t="s">
        <v>55</v>
      </c>
      <c r="S38">
        <v>139.05799999999999</v>
      </c>
      <c r="T38">
        <v>89.247500000000002</v>
      </c>
      <c r="U38">
        <v>85.498400000000004</v>
      </c>
      <c r="V38">
        <v>43.961500000000001</v>
      </c>
      <c r="W38">
        <v>22.211300000000001</v>
      </c>
      <c r="X38">
        <v>20.574100000000001</v>
      </c>
      <c r="Y38">
        <v>2.7864699999999999E-2</v>
      </c>
      <c r="Z38" t="s">
        <v>55</v>
      </c>
      <c r="AA38">
        <v>958.57399999999996</v>
      </c>
      <c r="AB38">
        <v>958.57399999999996</v>
      </c>
      <c r="AC38">
        <v>958.57399999999996</v>
      </c>
      <c r="AD38">
        <v>344.35700000000003</v>
      </c>
      <c r="AE38">
        <v>344.35700000000003</v>
      </c>
      <c r="AF38">
        <v>344.35700000000003</v>
      </c>
      <c r="AG38">
        <v>0.231569</v>
      </c>
      <c r="AH38" t="s">
        <v>55</v>
      </c>
      <c r="AI38" t="s">
        <v>54</v>
      </c>
      <c r="AK38">
        <v>0.10298300000000001</v>
      </c>
    </row>
    <row r="39" spans="1:37" x14ac:dyDescent="0.25">
      <c r="A39">
        <v>1248.07</v>
      </c>
      <c r="B39">
        <v>2022</v>
      </c>
      <c r="C39">
        <v>1420.33</v>
      </c>
      <c r="D39">
        <v>1</v>
      </c>
      <c r="E39">
        <v>0.86921800000000005</v>
      </c>
      <c r="F39">
        <v>12228.2</v>
      </c>
      <c r="G39">
        <v>10999.3</v>
      </c>
      <c r="H39">
        <v>6369.25</v>
      </c>
      <c r="I39">
        <v>0.31437700000000002</v>
      </c>
      <c r="J39">
        <v>3930.07</v>
      </c>
      <c r="K39">
        <v>30.510300000000001</v>
      </c>
      <c r="L39">
        <v>26.436599999999999</v>
      </c>
      <c r="M39">
        <v>22.3629</v>
      </c>
      <c r="N39">
        <v>13.0375</v>
      </c>
      <c r="O39">
        <v>9.6086799999999997</v>
      </c>
      <c r="P39">
        <v>6.1799099999999996</v>
      </c>
      <c r="Q39">
        <v>3.77028E-3</v>
      </c>
      <c r="R39" t="s">
        <v>55</v>
      </c>
      <c r="S39">
        <v>151.05099999999999</v>
      </c>
      <c r="T39">
        <v>97.011899999999997</v>
      </c>
      <c r="U39">
        <v>92.944500000000005</v>
      </c>
      <c r="V39">
        <v>49.578000000000003</v>
      </c>
      <c r="W39">
        <v>25.705500000000001</v>
      </c>
      <c r="X39">
        <v>23.9086</v>
      </c>
      <c r="Y39">
        <v>2.8544699999999999E-2</v>
      </c>
      <c r="Z39" t="s">
        <v>55</v>
      </c>
      <c r="AA39">
        <v>1124.6199999999999</v>
      </c>
      <c r="AB39">
        <v>1124.6199999999999</v>
      </c>
      <c r="AC39">
        <v>1124.6199999999999</v>
      </c>
      <c r="AD39">
        <v>408.37599999999998</v>
      </c>
      <c r="AE39">
        <v>408.37599999999998</v>
      </c>
      <c r="AF39">
        <v>408.37599999999998</v>
      </c>
      <c r="AG39">
        <v>0.23722099999999999</v>
      </c>
      <c r="AH39" t="s">
        <v>55</v>
      </c>
      <c r="AI39" t="s">
        <v>54</v>
      </c>
      <c r="AK39">
        <v>0.113468</v>
      </c>
    </row>
    <row r="40" spans="1:37" x14ac:dyDescent="0.25">
      <c r="A40">
        <v>1380.3</v>
      </c>
      <c r="B40">
        <v>2023</v>
      </c>
      <c r="C40">
        <v>1541.58</v>
      </c>
      <c r="D40">
        <v>1</v>
      </c>
      <c r="E40">
        <v>0.88667499999999999</v>
      </c>
      <c r="F40">
        <v>12715.7</v>
      </c>
      <c r="G40">
        <v>11475.8</v>
      </c>
      <c r="H40">
        <v>6655.85</v>
      </c>
      <c r="I40">
        <v>0.32852300000000001</v>
      </c>
      <c r="J40">
        <v>3977.38</v>
      </c>
      <c r="K40">
        <v>32.673000000000002</v>
      </c>
      <c r="L40">
        <v>28.429099999999998</v>
      </c>
      <c r="M40">
        <v>24.185300000000002</v>
      </c>
      <c r="N40">
        <v>13.7835</v>
      </c>
      <c r="O40">
        <v>10.2524</v>
      </c>
      <c r="P40">
        <v>6.72126</v>
      </c>
      <c r="Q40">
        <v>3.846E-3</v>
      </c>
      <c r="R40" t="s">
        <v>55</v>
      </c>
      <c r="S40">
        <v>163.244</v>
      </c>
      <c r="T40">
        <v>105.81699999999999</v>
      </c>
      <c r="U40">
        <v>101.494</v>
      </c>
      <c r="V40">
        <v>53.600900000000003</v>
      </c>
      <c r="W40">
        <v>28.495699999999999</v>
      </c>
      <c r="X40">
        <v>26.606000000000002</v>
      </c>
      <c r="Y40">
        <v>2.9118000000000002E-2</v>
      </c>
      <c r="Z40" t="s">
        <v>55</v>
      </c>
      <c r="AA40">
        <v>1246.06</v>
      </c>
      <c r="AB40">
        <v>1246.06</v>
      </c>
      <c r="AC40">
        <v>1246.06</v>
      </c>
      <c r="AD40">
        <v>445.12900000000002</v>
      </c>
      <c r="AE40">
        <v>445.12900000000002</v>
      </c>
      <c r="AF40">
        <v>445.12900000000002</v>
      </c>
      <c r="AG40">
        <v>0.24198500000000001</v>
      </c>
      <c r="AH40" t="s">
        <v>55</v>
      </c>
      <c r="AI40" t="s">
        <v>54</v>
      </c>
      <c r="AK40">
        <v>0.120279</v>
      </c>
    </row>
    <row r="41" spans="1:37" x14ac:dyDescent="0.25">
      <c r="A41">
        <v>1458.57</v>
      </c>
      <c r="B41">
        <v>2024</v>
      </c>
      <c r="C41">
        <v>1607.86</v>
      </c>
      <c r="D41">
        <v>1</v>
      </c>
      <c r="E41">
        <v>0.89928300000000005</v>
      </c>
      <c r="F41">
        <v>13091.3</v>
      </c>
      <c r="G41">
        <v>11834.7</v>
      </c>
      <c r="H41">
        <v>6879.42</v>
      </c>
      <c r="I41">
        <v>0.339559</v>
      </c>
      <c r="J41">
        <v>4012.26</v>
      </c>
      <c r="K41">
        <v>34.192900000000002</v>
      </c>
      <c r="L41">
        <v>29.815999999999999</v>
      </c>
      <c r="M41">
        <v>25.4391</v>
      </c>
      <c r="N41">
        <v>14.258699999999999</v>
      </c>
      <c r="O41">
        <v>10.640499999999999</v>
      </c>
      <c r="P41">
        <v>7.0223800000000001</v>
      </c>
      <c r="Q41">
        <v>3.9006900000000001E-3</v>
      </c>
      <c r="R41" t="s">
        <v>55</v>
      </c>
      <c r="S41">
        <v>173.47</v>
      </c>
      <c r="T41">
        <v>113.252</v>
      </c>
      <c r="U41">
        <v>108.72</v>
      </c>
      <c r="V41">
        <v>56.199399999999997</v>
      </c>
      <c r="W41">
        <v>30.261199999999999</v>
      </c>
      <c r="X41">
        <v>28.308900000000001</v>
      </c>
      <c r="Y41">
        <v>2.9531999999999999E-2</v>
      </c>
      <c r="Z41" t="s">
        <v>55</v>
      </c>
      <c r="AA41">
        <v>1315.5</v>
      </c>
      <c r="AB41">
        <v>1315.5</v>
      </c>
      <c r="AC41">
        <v>1315.5</v>
      </c>
      <c r="AD41">
        <v>462.97800000000001</v>
      </c>
      <c r="AE41">
        <v>462.97800000000001</v>
      </c>
      <c r="AF41">
        <v>462.97800000000001</v>
      </c>
      <c r="AG41">
        <v>0.24542600000000001</v>
      </c>
      <c r="AH41" t="s">
        <v>55</v>
      </c>
      <c r="AI41" t="s">
        <v>54</v>
      </c>
      <c r="AK41">
        <v>0.12324499999999999</v>
      </c>
    </row>
    <row r="42" spans="1:37" x14ac:dyDescent="0.25">
      <c r="A42">
        <v>1505.78</v>
      </c>
      <c r="B42">
        <v>2025</v>
      </c>
      <c r="C42">
        <v>1644.22</v>
      </c>
      <c r="D42">
        <v>1</v>
      </c>
      <c r="E42">
        <v>0.90865799999999997</v>
      </c>
      <c r="F42">
        <v>13389.2</v>
      </c>
      <c r="G42">
        <v>12118.6</v>
      </c>
      <c r="H42">
        <v>7055.65</v>
      </c>
      <c r="I42">
        <v>0.34825699999999998</v>
      </c>
      <c r="J42">
        <v>4038.6</v>
      </c>
      <c r="K42">
        <v>35.327100000000002</v>
      </c>
      <c r="L42">
        <v>30.834800000000001</v>
      </c>
      <c r="M42">
        <v>26.342500000000001</v>
      </c>
      <c r="N42">
        <v>14.6121</v>
      </c>
      <c r="O42">
        <v>10.9153</v>
      </c>
      <c r="P42">
        <v>7.2185899999999998</v>
      </c>
      <c r="Q42">
        <v>3.9413599999999997E-3</v>
      </c>
      <c r="R42" t="s">
        <v>55</v>
      </c>
      <c r="S42">
        <v>181.6</v>
      </c>
      <c r="T42">
        <v>119.045</v>
      </c>
      <c r="U42">
        <v>114.337</v>
      </c>
      <c r="V42">
        <v>58.009399999999999</v>
      </c>
      <c r="W42">
        <v>31.3933</v>
      </c>
      <c r="X42">
        <v>29.39</v>
      </c>
      <c r="Y42">
        <v>2.9839899999999999E-2</v>
      </c>
      <c r="Z42" t="s">
        <v>55</v>
      </c>
      <c r="AA42">
        <v>1355.9</v>
      </c>
      <c r="AB42">
        <v>1355.9</v>
      </c>
      <c r="AC42">
        <v>1355.9</v>
      </c>
      <c r="AD42">
        <v>473.46899999999999</v>
      </c>
      <c r="AE42">
        <v>473.46899999999999</v>
      </c>
      <c r="AF42">
        <v>473.46899999999999</v>
      </c>
      <c r="AG42">
        <v>0.24798500000000001</v>
      </c>
      <c r="AH42" t="s">
        <v>55</v>
      </c>
      <c r="AI42" t="s">
        <v>54</v>
      </c>
      <c r="AK42">
        <v>0.124254</v>
      </c>
    </row>
    <row r="43" spans="1:37" x14ac:dyDescent="0.25">
      <c r="A43">
        <v>1539.87</v>
      </c>
      <c r="B43">
        <v>2026</v>
      </c>
      <c r="C43">
        <v>1668.63</v>
      </c>
      <c r="D43">
        <v>1</v>
      </c>
      <c r="E43">
        <v>0.91627599999999998</v>
      </c>
      <c r="F43">
        <v>13639.4</v>
      </c>
      <c r="G43">
        <v>12358.3</v>
      </c>
      <c r="H43">
        <v>7205.63</v>
      </c>
      <c r="I43">
        <v>0.35565999999999998</v>
      </c>
      <c r="J43">
        <v>4060.26</v>
      </c>
      <c r="K43">
        <v>36.2592</v>
      </c>
      <c r="L43">
        <v>31.666399999999999</v>
      </c>
      <c r="M43">
        <v>27.073599999999999</v>
      </c>
      <c r="N43">
        <v>14.9092</v>
      </c>
      <c r="O43">
        <v>11.1442</v>
      </c>
      <c r="P43">
        <v>7.3791500000000001</v>
      </c>
      <c r="Q43">
        <v>3.9744000000000003E-3</v>
      </c>
      <c r="R43" t="s">
        <v>55</v>
      </c>
      <c r="S43">
        <v>187.81200000000001</v>
      </c>
      <c r="T43">
        <v>123.38</v>
      </c>
      <c r="U43">
        <v>118.53</v>
      </c>
      <c r="V43">
        <v>59.399799999999999</v>
      </c>
      <c r="W43">
        <v>32.2072</v>
      </c>
      <c r="X43">
        <v>30.160499999999999</v>
      </c>
      <c r="Y43">
        <v>3.0090100000000002E-2</v>
      </c>
      <c r="Z43" t="s">
        <v>55</v>
      </c>
      <c r="AA43">
        <v>1384.82</v>
      </c>
      <c r="AB43">
        <v>1384.82</v>
      </c>
      <c r="AC43">
        <v>1384.82</v>
      </c>
      <c r="AD43">
        <v>482.10899999999998</v>
      </c>
      <c r="AE43">
        <v>482.10899999999998</v>
      </c>
      <c r="AF43">
        <v>482.10899999999998</v>
      </c>
      <c r="AG43">
        <v>0.25006400000000001</v>
      </c>
      <c r="AH43" t="s">
        <v>55</v>
      </c>
      <c r="AI43" t="s">
        <v>54</v>
      </c>
      <c r="AK43">
        <v>0.124602</v>
      </c>
    </row>
    <row r="44" spans="1:37" x14ac:dyDescent="0.25">
      <c r="A44">
        <v>1567.77</v>
      </c>
      <c r="B44">
        <v>2027</v>
      </c>
      <c r="C44">
        <v>1687.91</v>
      </c>
      <c r="D44">
        <v>1</v>
      </c>
      <c r="E44">
        <v>0.92275300000000005</v>
      </c>
      <c r="F44">
        <v>13854.6</v>
      </c>
      <c r="G44">
        <v>12565.5</v>
      </c>
      <c r="H44">
        <v>7338.27</v>
      </c>
      <c r="I44">
        <v>0.362207</v>
      </c>
      <c r="J44">
        <v>4078.86</v>
      </c>
      <c r="K44">
        <v>37.054099999999998</v>
      </c>
      <c r="L44">
        <v>32.376100000000001</v>
      </c>
      <c r="M44">
        <v>27.6982</v>
      </c>
      <c r="N44">
        <v>15.164</v>
      </c>
      <c r="O44">
        <v>11.341699999999999</v>
      </c>
      <c r="P44">
        <v>7.5194299999999998</v>
      </c>
      <c r="Q44">
        <v>4.00249E-3</v>
      </c>
      <c r="R44" t="s">
        <v>55</v>
      </c>
      <c r="S44">
        <v>192.36500000000001</v>
      </c>
      <c r="T44">
        <v>126.509</v>
      </c>
      <c r="U44">
        <v>121.55200000000001</v>
      </c>
      <c r="V44">
        <v>60.5047</v>
      </c>
      <c r="W44">
        <v>32.837800000000001</v>
      </c>
      <c r="X44">
        <v>30.755299999999998</v>
      </c>
      <c r="Y44">
        <v>3.0302800000000001E-2</v>
      </c>
      <c r="Z44" t="s">
        <v>55</v>
      </c>
      <c r="AA44">
        <v>1408.89</v>
      </c>
      <c r="AB44">
        <v>1408.89</v>
      </c>
      <c r="AC44">
        <v>1408.89</v>
      </c>
      <c r="AD44">
        <v>489.95600000000002</v>
      </c>
      <c r="AE44">
        <v>489.95600000000002</v>
      </c>
      <c r="AF44">
        <v>489.95600000000002</v>
      </c>
      <c r="AG44">
        <v>0.25183100000000003</v>
      </c>
      <c r="AH44" t="s">
        <v>55</v>
      </c>
      <c r="AI44" t="s">
        <v>54</v>
      </c>
      <c r="AK44">
        <v>0.124768</v>
      </c>
    </row>
    <row r="45" spans="1:37" x14ac:dyDescent="0.25">
      <c r="A45">
        <v>1591.24</v>
      </c>
      <c r="B45">
        <v>2028</v>
      </c>
      <c r="C45">
        <v>1703.69</v>
      </c>
      <c r="D45">
        <v>1</v>
      </c>
      <c r="E45">
        <v>0.92833399999999999</v>
      </c>
      <c r="F45">
        <v>14040.7</v>
      </c>
      <c r="G45">
        <v>12745</v>
      </c>
      <c r="H45">
        <v>7456.52</v>
      </c>
      <c r="I45">
        <v>0.36804300000000001</v>
      </c>
      <c r="J45">
        <v>4095.02</v>
      </c>
      <c r="K45">
        <v>37.729399999999998</v>
      </c>
      <c r="L45">
        <v>32.980200000000004</v>
      </c>
      <c r="M45">
        <v>28.231000000000002</v>
      </c>
      <c r="N45">
        <v>15.379200000000001</v>
      </c>
      <c r="O45">
        <v>11.5091</v>
      </c>
      <c r="P45">
        <v>7.6390799999999999</v>
      </c>
      <c r="Q45">
        <v>4.0267000000000002E-3</v>
      </c>
      <c r="R45" t="s">
        <v>55</v>
      </c>
      <c r="S45">
        <v>195.72800000000001</v>
      </c>
      <c r="T45">
        <v>128.79599999999999</v>
      </c>
      <c r="U45">
        <v>123.758</v>
      </c>
      <c r="V45">
        <v>61.395099999999999</v>
      </c>
      <c r="W45">
        <v>33.343000000000004</v>
      </c>
      <c r="X45">
        <v>31.2315</v>
      </c>
      <c r="Y45">
        <v>3.0486099999999999E-2</v>
      </c>
      <c r="Z45" t="s">
        <v>55</v>
      </c>
      <c r="AA45">
        <v>1429.46</v>
      </c>
      <c r="AB45">
        <v>1429.46</v>
      </c>
      <c r="AC45">
        <v>1429.46</v>
      </c>
      <c r="AD45">
        <v>496.80700000000002</v>
      </c>
      <c r="AE45">
        <v>496.80700000000002</v>
      </c>
      <c r="AF45">
        <v>496.80700000000002</v>
      </c>
      <c r="AG45">
        <v>0.25335400000000002</v>
      </c>
      <c r="AH45" t="s">
        <v>55</v>
      </c>
      <c r="AI45" t="s">
        <v>54</v>
      </c>
      <c r="AK45">
        <v>0.124851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3"/>
  <sheetViews>
    <sheetView zoomScaleNormal="100" workbookViewId="0"/>
  </sheetViews>
  <sheetFormatPr defaultColWidth="10" defaultRowHeight="15" x14ac:dyDescent="0.25"/>
  <cols>
    <col min="2" max="3" width="10.140625" bestFit="1" customWidth="1"/>
    <col min="4" max="5" width="10.5703125" bestFit="1" customWidth="1"/>
    <col min="9" max="10" width="10.140625" bestFit="1" customWidth="1"/>
    <col min="11" max="11" width="10.5703125" bestFit="1" customWidth="1"/>
    <col min="12" max="12" width="10.140625" bestFit="1" customWidth="1"/>
    <col min="16" max="17" width="10.140625" bestFit="1" customWidth="1"/>
    <col min="18" max="18" width="10.5703125" bestFit="1" customWidth="1"/>
    <col min="19" max="19" width="10.140625" bestFit="1" customWidth="1"/>
  </cols>
  <sheetData>
    <row r="1" spans="1:20" x14ac:dyDescent="0.25">
      <c r="A1" t="s">
        <v>66</v>
      </c>
    </row>
    <row r="2" spans="1:20" x14ac:dyDescent="0.25">
      <c r="A2" t="s">
        <v>64</v>
      </c>
    </row>
    <row r="3" spans="1:20" ht="15.75" thickBot="1" x14ac:dyDescent="0.3">
      <c r="A3" t="s">
        <v>15</v>
      </c>
      <c r="H3" t="s">
        <v>16</v>
      </c>
      <c r="I3">
        <v>0.95599999999999996</v>
      </c>
      <c r="O3" t="s">
        <v>65</v>
      </c>
      <c r="P3">
        <v>0.91300000000000003</v>
      </c>
    </row>
    <row r="4" spans="1:20" ht="45.75" thickBot="1" x14ac:dyDescent="0.3">
      <c r="A4" s="1" t="s">
        <v>9</v>
      </c>
      <c r="B4" s="1" t="s">
        <v>10</v>
      </c>
      <c r="C4" s="1" t="s">
        <v>11</v>
      </c>
      <c r="D4" s="1" t="s">
        <v>12</v>
      </c>
      <c r="E4" s="1" t="s">
        <v>13</v>
      </c>
      <c r="F4" s="1" t="s">
        <v>14</v>
      </c>
      <c r="H4" s="1" t="s">
        <v>9</v>
      </c>
      <c r="I4" s="1" t="s">
        <v>10</v>
      </c>
      <c r="J4" s="1" t="s">
        <v>17</v>
      </c>
      <c r="K4" s="1" t="s">
        <v>12</v>
      </c>
      <c r="L4" s="1" t="s">
        <v>13</v>
      </c>
      <c r="M4" s="1" t="s">
        <v>14</v>
      </c>
      <c r="O4" s="1" t="s">
        <v>9</v>
      </c>
      <c r="P4" s="1" t="s">
        <v>10</v>
      </c>
      <c r="Q4" s="1" t="s">
        <v>17</v>
      </c>
      <c r="R4" s="1" t="s">
        <v>12</v>
      </c>
      <c r="S4" s="1" t="s">
        <v>13</v>
      </c>
      <c r="T4" s="1" t="s">
        <v>14</v>
      </c>
    </row>
    <row r="5" spans="1:20" x14ac:dyDescent="0.25">
      <c r="A5" s="2">
        <v>2017</v>
      </c>
      <c r="B5" s="5">
        <v>2162</v>
      </c>
      <c r="C5" s="5">
        <v>2067.6</v>
      </c>
      <c r="D5" s="5">
        <v>34063.800000000003</v>
      </c>
      <c r="E5" s="5">
        <v>21975.7</v>
      </c>
      <c r="F5" s="3">
        <v>0.57870200000000005</v>
      </c>
      <c r="H5" s="2">
        <v>2017</v>
      </c>
      <c r="I5" s="4">
        <v>2889</v>
      </c>
      <c r="J5" s="4">
        <v>2517</v>
      </c>
      <c r="K5" s="4">
        <v>11229.9</v>
      </c>
      <c r="L5" s="4">
        <v>6508.8</v>
      </c>
      <c r="M5" s="3">
        <v>0.32126500000000002</v>
      </c>
      <c r="O5" s="2">
        <v>2017</v>
      </c>
      <c r="P5" s="4">
        <v>2889</v>
      </c>
      <c r="Q5" s="4">
        <v>2517</v>
      </c>
      <c r="R5" s="4">
        <v>11229.9</v>
      </c>
      <c r="S5" s="4">
        <v>6508.8</v>
      </c>
      <c r="T5" s="3">
        <v>0.32126500000000002</v>
      </c>
    </row>
    <row r="6" spans="1:20" x14ac:dyDescent="0.25">
      <c r="A6" s="2">
        <v>2018</v>
      </c>
      <c r="B6" s="5">
        <v>2043</v>
      </c>
      <c r="C6" s="5">
        <v>1948.03</v>
      </c>
      <c r="D6" s="5">
        <v>34915.9</v>
      </c>
      <c r="E6" s="5">
        <v>21930</v>
      </c>
      <c r="F6" s="3">
        <v>0.57750000000000001</v>
      </c>
      <c r="H6" s="2">
        <v>2018</v>
      </c>
      <c r="I6" s="4">
        <v>2640</v>
      </c>
      <c r="J6" s="4">
        <v>2301</v>
      </c>
      <c r="K6" s="4">
        <v>9629.61</v>
      </c>
      <c r="L6" s="4">
        <v>5834.18</v>
      </c>
      <c r="M6" s="3">
        <v>0.28796699999999997</v>
      </c>
      <c r="O6" s="2">
        <v>2018</v>
      </c>
      <c r="P6" s="4">
        <v>2640</v>
      </c>
      <c r="Q6" s="4">
        <v>2301</v>
      </c>
      <c r="R6" s="4">
        <v>9629.61</v>
      </c>
      <c r="S6" s="4">
        <v>5834.18</v>
      </c>
      <c r="T6" s="3">
        <v>0.28796699999999997</v>
      </c>
    </row>
    <row r="7" spans="1:20" x14ac:dyDescent="0.25">
      <c r="A7" s="2">
        <v>2019</v>
      </c>
      <c r="B7" s="5">
        <v>4549.3900000000003</v>
      </c>
      <c r="C7" s="5">
        <v>4349.1899999999996</v>
      </c>
      <c r="D7" s="5">
        <v>35214.9</v>
      </c>
      <c r="E7" s="5">
        <v>22210.1</v>
      </c>
      <c r="F7" s="3">
        <v>0.58487699999999998</v>
      </c>
      <c r="H7" s="2">
        <v>2019</v>
      </c>
      <c r="I7" s="4">
        <v>985.85599999999999</v>
      </c>
      <c r="J7" s="4">
        <v>753.06200000000001</v>
      </c>
      <c r="K7" s="4">
        <v>7796.41</v>
      </c>
      <c r="L7" s="4">
        <v>4899.46</v>
      </c>
      <c r="M7" s="3">
        <v>0.24183099999999999</v>
      </c>
      <c r="O7" s="2">
        <v>2019</v>
      </c>
      <c r="P7" s="4">
        <v>985.85599999999999</v>
      </c>
      <c r="Q7" s="4">
        <v>721.26900000000001</v>
      </c>
      <c r="R7" s="4">
        <v>7796.41</v>
      </c>
      <c r="S7" s="4">
        <v>4899.46</v>
      </c>
      <c r="T7" s="3">
        <v>0.24183099999999999</v>
      </c>
    </row>
    <row r="8" spans="1:20" x14ac:dyDescent="0.25">
      <c r="A8" s="2">
        <v>2020</v>
      </c>
      <c r="B8" s="5">
        <v>4318.53</v>
      </c>
      <c r="C8" s="5">
        <v>4128.59</v>
      </c>
      <c r="D8" s="5">
        <v>33345.5</v>
      </c>
      <c r="E8" s="5">
        <v>21064.6</v>
      </c>
      <c r="F8" s="3">
        <v>0.55471199999999998</v>
      </c>
      <c r="H8" s="2">
        <v>2020</v>
      </c>
      <c r="I8" s="4">
        <v>976.40499999999997</v>
      </c>
      <c r="J8" s="4">
        <v>744.87</v>
      </c>
      <c r="K8" s="4">
        <v>8372.91</v>
      </c>
      <c r="L8" s="4">
        <v>4906.37</v>
      </c>
      <c r="M8" s="3">
        <v>0.242171</v>
      </c>
      <c r="O8" s="2">
        <v>2020</v>
      </c>
      <c r="P8" s="4">
        <v>981.04300000000001</v>
      </c>
      <c r="Q8" s="4">
        <v>718.45299999999997</v>
      </c>
      <c r="R8" s="4">
        <v>8404.81</v>
      </c>
      <c r="S8" s="4">
        <v>4925.3999999999996</v>
      </c>
      <c r="T8" s="3">
        <v>0.24311099999999999</v>
      </c>
    </row>
    <row r="9" spans="1:20" x14ac:dyDescent="0.25">
      <c r="A9" s="2">
        <v>2021</v>
      </c>
      <c r="B9" s="5">
        <v>4127.34</v>
      </c>
      <c r="C9" s="5">
        <v>3945.8</v>
      </c>
      <c r="D9" s="5">
        <v>31796.400000000001</v>
      </c>
      <c r="E9" s="5">
        <v>19993.900000000001</v>
      </c>
      <c r="F9" s="3">
        <v>0.52651499999999996</v>
      </c>
      <c r="H9" s="2">
        <v>2021</v>
      </c>
      <c r="I9" s="4">
        <v>1161.8699999999999</v>
      </c>
      <c r="J9" s="4">
        <v>923.97199999999998</v>
      </c>
      <c r="K9" s="4">
        <v>9213.67</v>
      </c>
      <c r="L9" s="4">
        <v>5239.2299999999996</v>
      </c>
      <c r="M9" s="3">
        <v>0.25860100000000003</v>
      </c>
      <c r="O9" s="2">
        <v>2021</v>
      </c>
      <c r="P9" s="4">
        <v>1169.31</v>
      </c>
      <c r="Q9" s="4">
        <v>893.97</v>
      </c>
      <c r="R9" s="4">
        <v>9269.7999999999993</v>
      </c>
      <c r="S9" s="4">
        <v>5273.52</v>
      </c>
      <c r="T9" s="3">
        <v>0.26029400000000003</v>
      </c>
    </row>
    <row r="10" spans="1:20" x14ac:dyDescent="0.25">
      <c r="A10" s="2">
        <v>2022</v>
      </c>
      <c r="B10" s="5">
        <v>3986.51</v>
      </c>
      <c r="C10" s="5">
        <v>3811.15</v>
      </c>
      <c r="D10" s="5">
        <v>30573.200000000001</v>
      </c>
      <c r="E10" s="5">
        <v>19089.2</v>
      </c>
      <c r="F10" s="3">
        <v>0.50269200000000003</v>
      </c>
      <c r="H10" s="2">
        <v>2022</v>
      </c>
      <c r="I10" s="4">
        <v>1364.49</v>
      </c>
      <c r="J10" s="4">
        <v>1136.3900000000001</v>
      </c>
      <c r="K10" s="4">
        <v>9980.82</v>
      </c>
      <c r="L10" s="4">
        <v>5681.58</v>
      </c>
      <c r="M10" s="3">
        <v>0.28043499999999999</v>
      </c>
      <c r="O10" s="2">
        <v>2022</v>
      </c>
      <c r="P10" s="4">
        <v>1375.24</v>
      </c>
      <c r="Q10" s="4">
        <v>1102.3399999999999</v>
      </c>
      <c r="R10" s="4">
        <v>10062.299999999999</v>
      </c>
      <c r="S10" s="4">
        <v>5732.57</v>
      </c>
      <c r="T10" s="3">
        <v>0.28295199999999998</v>
      </c>
    </row>
    <row r="11" spans="1:20" x14ac:dyDescent="0.25">
      <c r="A11" s="2">
        <v>2023</v>
      </c>
      <c r="B11" s="5">
        <v>3885.3</v>
      </c>
      <c r="C11" s="5">
        <v>3714.42</v>
      </c>
      <c r="D11" s="5">
        <v>29596.5</v>
      </c>
      <c r="E11" s="5">
        <v>18354.599999999999</v>
      </c>
      <c r="F11" s="3">
        <v>0.48334700000000003</v>
      </c>
      <c r="H11" s="2">
        <v>2023</v>
      </c>
      <c r="I11" s="4">
        <v>1486.71</v>
      </c>
      <c r="J11" s="4">
        <v>1277.54</v>
      </c>
      <c r="K11" s="4">
        <v>10571.8</v>
      </c>
      <c r="L11" s="4">
        <v>6051.66</v>
      </c>
      <c r="M11" s="3">
        <v>0.29870099999999999</v>
      </c>
      <c r="O11" s="2">
        <v>2023</v>
      </c>
      <c r="P11" s="4">
        <v>1501.21</v>
      </c>
      <c r="Q11" s="4">
        <v>1242.75</v>
      </c>
      <c r="R11" s="4">
        <v>10683</v>
      </c>
      <c r="S11" s="4">
        <v>6121.88</v>
      </c>
      <c r="T11" s="3">
        <v>0.30216799999999999</v>
      </c>
    </row>
    <row r="12" spans="1:20" x14ac:dyDescent="0.25">
      <c r="A12" s="2">
        <v>2024</v>
      </c>
      <c r="B12" s="5">
        <v>3809.06</v>
      </c>
      <c r="C12" s="5">
        <v>3641.56</v>
      </c>
      <c r="D12" s="5">
        <v>28803.8</v>
      </c>
      <c r="E12" s="5">
        <v>17756.2</v>
      </c>
      <c r="F12" s="3">
        <v>0.467588</v>
      </c>
      <c r="H12" s="2">
        <v>2024</v>
      </c>
      <c r="I12" s="4">
        <v>1548.54</v>
      </c>
      <c r="J12" s="4">
        <v>1358.52</v>
      </c>
      <c r="K12" s="4">
        <v>11029.1</v>
      </c>
      <c r="L12" s="4">
        <v>6338.25</v>
      </c>
      <c r="M12" s="3">
        <v>0.31284699999999999</v>
      </c>
      <c r="O12" s="2">
        <v>2024</v>
      </c>
      <c r="P12" s="4">
        <v>1566.37</v>
      </c>
      <c r="Q12" s="4">
        <v>1324.86</v>
      </c>
      <c r="R12" s="4">
        <v>11170.7</v>
      </c>
      <c r="S12" s="4">
        <v>6428.28</v>
      </c>
      <c r="T12" s="3">
        <v>0.31729099999999999</v>
      </c>
    </row>
    <row r="13" spans="1:20" x14ac:dyDescent="0.25">
      <c r="A13" s="2">
        <v>2025</v>
      </c>
      <c r="B13" s="5">
        <v>3748.02</v>
      </c>
      <c r="C13" s="5">
        <v>3583.24</v>
      </c>
      <c r="D13" s="5">
        <v>28149</v>
      </c>
      <c r="E13" s="5">
        <v>17260.7</v>
      </c>
      <c r="F13" s="3">
        <v>0.45454099999999997</v>
      </c>
      <c r="H13" s="2">
        <v>2025</v>
      </c>
      <c r="I13" s="4">
        <v>1586.1</v>
      </c>
      <c r="J13" s="4">
        <v>1413.09</v>
      </c>
      <c r="K13" s="4">
        <v>11412.7</v>
      </c>
      <c r="L13" s="4">
        <v>6575.73</v>
      </c>
      <c r="M13" s="3">
        <v>0.324569</v>
      </c>
      <c r="O13" s="2">
        <v>2025</v>
      </c>
      <c r="P13" s="4">
        <v>1606.51</v>
      </c>
      <c r="Q13" s="4">
        <v>1380.79</v>
      </c>
      <c r="R13" s="4">
        <v>11582.5</v>
      </c>
      <c r="S13" s="4">
        <v>6684.59</v>
      </c>
      <c r="T13" s="3">
        <v>0.32994200000000001</v>
      </c>
    </row>
    <row r="14" spans="1:20" x14ac:dyDescent="0.25">
      <c r="A14" s="2">
        <v>2026</v>
      </c>
      <c r="B14" s="5">
        <v>3697</v>
      </c>
      <c r="C14" s="5">
        <v>3534.49</v>
      </c>
      <c r="D14" s="5">
        <v>27600</v>
      </c>
      <c r="E14" s="5">
        <v>16844.400000000001</v>
      </c>
      <c r="F14" s="3">
        <v>0.44357799999999997</v>
      </c>
      <c r="H14" s="2">
        <v>2026</v>
      </c>
      <c r="I14" s="4">
        <v>1616.62</v>
      </c>
      <c r="J14" s="4">
        <v>1458.63</v>
      </c>
      <c r="K14" s="4">
        <v>11749.8</v>
      </c>
      <c r="L14" s="4">
        <v>6787.13</v>
      </c>
      <c r="M14" s="3">
        <v>0.335003</v>
      </c>
      <c r="O14" s="2">
        <v>2026</v>
      </c>
      <c r="P14" s="4">
        <v>1639.05</v>
      </c>
      <c r="Q14" s="4">
        <v>1427.4</v>
      </c>
      <c r="R14" s="4">
        <v>11945.2</v>
      </c>
      <c r="S14" s="4">
        <v>6913.31</v>
      </c>
      <c r="T14" s="3">
        <v>0.34123100000000001</v>
      </c>
    </row>
    <row r="15" spans="1:20" x14ac:dyDescent="0.25">
      <c r="A15" s="2">
        <v>2027</v>
      </c>
      <c r="B15" s="5">
        <v>3653.36</v>
      </c>
      <c r="C15" s="5">
        <v>3492.79</v>
      </c>
      <c r="D15" s="5">
        <v>27136.2</v>
      </c>
      <c r="E15" s="5">
        <v>16492.2</v>
      </c>
      <c r="F15" s="3">
        <v>0.43430299999999999</v>
      </c>
      <c r="H15" s="2">
        <v>2027</v>
      </c>
      <c r="I15" s="4">
        <v>1643.51</v>
      </c>
      <c r="J15" s="4">
        <v>1498.77</v>
      </c>
      <c r="K15" s="4">
        <v>12045.8</v>
      </c>
      <c r="L15" s="4">
        <v>6977.75</v>
      </c>
      <c r="M15" s="3">
        <v>0.344412</v>
      </c>
      <c r="O15" s="2">
        <v>2027</v>
      </c>
      <c r="P15" s="4">
        <v>1667.66</v>
      </c>
      <c r="Q15" s="4">
        <v>1468.43</v>
      </c>
      <c r="R15" s="4">
        <v>12264.5</v>
      </c>
      <c r="S15" s="4">
        <v>7119.78</v>
      </c>
      <c r="T15" s="3">
        <v>0.35142200000000001</v>
      </c>
    </row>
    <row r="16" spans="1:20" x14ac:dyDescent="0.25">
      <c r="A16" s="2">
        <v>2028</v>
      </c>
      <c r="B16" s="5">
        <v>3615.68</v>
      </c>
      <c r="C16" s="5">
        <v>3456.78</v>
      </c>
      <c r="D16" s="5">
        <v>26743.200000000001</v>
      </c>
      <c r="E16" s="5">
        <v>16194.2</v>
      </c>
      <c r="F16" s="3">
        <v>0.426454</v>
      </c>
      <c r="H16" s="2">
        <v>2028</v>
      </c>
      <c r="I16" s="4">
        <v>1666.37</v>
      </c>
      <c r="J16" s="4">
        <v>1533.26</v>
      </c>
      <c r="K16" s="4">
        <v>12303.1</v>
      </c>
      <c r="L16" s="4">
        <v>7147.9</v>
      </c>
      <c r="M16" s="3">
        <v>0.35281000000000001</v>
      </c>
      <c r="O16" s="2">
        <v>2028</v>
      </c>
      <c r="P16" s="4">
        <v>1692.06</v>
      </c>
      <c r="Q16" s="4">
        <v>1503.77</v>
      </c>
      <c r="R16" s="4">
        <v>12542.8</v>
      </c>
      <c r="S16" s="4">
        <v>7304.44</v>
      </c>
      <c r="T16" s="3">
        <v>0.360537</v>
      </c>
    </row>
    <row r="18" spans="1:45" x14ac:dyDescent="0.25">
      <c r="A18" t="s">
        <v>15</v>
      </c>
    </row>
    <row r="19" spans="1:45" x14ac:dyDescent="0.25">
      <c r="A19" t="s">
        <v>18</v>
      </c>
      <c r="B19" t="s">
        <v>19</v>
      </c>
      <c r="C19" t="s">
        <v>20</v>
      </c>
      <c r="D19" t="s">
        <v>21</v>
      </c>
      <c r="E19" s="19" t="s">
        <v>22</v>
      </c>
      <c r="F19" t="s">
        <v>23</v>
      </c>
      <c r="G19" t="s">
        <v>24</v>
      </c>
      <c r="H19" t="s">
        <v>25</v>
      </c>
      <c r="I19" t="s">
        <v>26</v>
      </c>
      <c r="J19" t="s">
        <v>27</v>
      </c>
      <c r="K19" t="s">
        <v>28</v>
      </c>
      <c r="L19" t="s">
        <v>29</v>
      </c>
      <c r="M19" t="s">
        <v>30</v>
      </c>
      <c r="N19" t="s">
        <v>31</v>
      </c>
      <c r="O19" t="s">
        <v>32</v>
      </c>
      <c r="P19" t="s">
        <v>33</v>
      </c>
      <c r="Q19" t="s">
        <v>34</v>
      </c>
      <c r="R19" t="s">
        <v>35</v>
      </c>
      <c r="S19" t="s">
        <v>36</v>
      </c>
      <c r="T19" t="s">
        <v>37</v>
      </c>
      <c r="U19" t="s">
        <v>38</v>
      </c>
      <c r="V19" t="s">
        <v>39</v>
      </c>
      <c r="W19" t="s">
        <v>40</v>
      </c>
      <c r="X19" t="s">
        <v>41</v>
      </c>
      <c r="Y19" t="s">
        <v>42</v>
      </c>
      <c r="Z19" t="s">
        <v>35</v>
      </c>
      <c r="AA19" t="s">
        <v>43</v>
      </c>
      <c r="AB19" t="s">
        <v>44</v>
      </c>
      <c r="AC19" t="s">
        <v>45</v>
      </c>
      <c r="AD19" t="s">
        <v>46</v>
      </c>
      <c r="AE19" t="s">
        <v>47</v>
      </c>
      <c r="AF19" t="s">
        <v>48</v>
      </c>
      <c r="AG19" t="s">
        <v>49</v>
      </c>
      <c r="AH19" t="s">
        <v>35</v>
      </c>
      <c r="AI19" t="s">
        <v>56</v>
      </c>
      <c r="AJ19" t="s">
        <v>57</v>
      </c>
      <c r="AK19" t="s">
        <v>58</v>
      </c>
      <c r="AL19" t="s">
        <v>59</v>
      </c>
      <c r="AM19" t="s">
        <v>60</v>
      </c>
      <c r="AN19" t="s">
        <v>61</v>
      </c>
      <c r="AO19" t="s">
        <v>62</v>
      </c>
      <c r="AP19" t="s">
        <v>35</v>
      </c>
      <c r="AQ19" t="s">
        <v>50</v>
      </c>
      <c r="AR19" t="s">
        <v>51</v>
      </c>
      <c r="AS19" t="s">
        <v>52</v>
      </c>
    </row>
    <row r="20" spans="1:45" x14ac:dyDescent="0.25">
      <c r="A20">
        <v>1</v>
      </c>
      <c r="B20">
        <v>2017</v>
      </c>
      <c r="C20">
        <v>3</v>
      </c>
      <c r="D20">
        <v>1</v>
      </c>
      <c r="E20" s="19">
        <v>0.95289999999999997</v>
      </c>
      <c r="F20">
        <v>37109.599999999999</v>
      </c>
      <c r="G20">
        <v>34063.800000000003</v>
      </c>
      <c r="H20">
        <v>21975.7</v>
      </c>
      <c r="I20">
        <v>0.57870200000000005</v>
      </c>
      <c r="J20">
        <v>8036.82</v>
      </c>
      <c r="K20">
        <v>814.66099999999994</v>
      </c>
      <c r="L20">
        <v>768.30899999999997</v>
      </c>
      <c r="M20">
        <v>721.95600000000002</v>
      </c>
      <c r="N20">
        <v>286.11</v>
      </c>
      <c r="O20">
        <v>233.626</v>
      </c>
      <c r="P20">
        <v>181.14099999999999</v>
      </c>
      <c r="Q20">
        <v>2.8703300000000001E-2</v>
      </c>
      <c r="R20" t="s">
        <v>53</v>
      </c>
      <c r="S20">
        <v>592.63099999999997</v>
      </c>
      <c r="T20">
        <v>373.67200000000003</v>
      </c>
      <c r="U20">
        <v>357.19200000000001</v>
      </c>
      <c r="V20">
        <v>196.411</v>
      </c>
      <c r="W20">
        <v>96.953100000000006</v>
      </c>
      <c r="X20">
        <v>89.466999999999999</v>
      </c>
      <c r="Y20">
        <v>2.7254299999999999E-2</v>
      </c>
      <c r="Z20" t="s">
        <v>53</v>
      </c>
      <c r="AA20">
        <v>260.84800000000001</v>
      </c>
      <c r="AB20">
        <v>260.84800000000001</v>
      </c>
      <c r="AC20">
        <v>260.84800000000001</v>
      </c>
      <c r="AD20">
        <v>73.390699999999995</v>
      </c>
      <c r="AE20">
        <v>73.390699999999995</v>
      </c>
      <c r="AF20">
        <v>73.390699999999995</v>
      </c>
      <c r="AG20">
        <v>1.42465E-2</v>
      </c>
      <c r="AH20" t="s">
        <v>53</v>
      </c>
      <c r="AI20">
        <v>664.76800000000003</v>
      </c>
      <c r="AJ20">
        <v>664.76800000000003</v>
      </c>
      <c r="AK20">
        <v>664.76800000000003</v>
      </c>
      <c r="AL20">
        <v>211.56</v>
      </c>
      <c r="AM20">
        <v>211.56</v>
      </c>
      <c r="AN20">
        <v>211.56</v>
      </c>
      <c r="AO20">
        <v>3.9905000000000003E-2</v>
      </c>
      <c r="AP20" t="s">
        <v>53</v>
      </c>
      <c r="AQ20" t="s">
        <v>54</v>
      </c>
      <c r="AR20">
        <v>2067.6</v>
      </c>
      <c r="AS20">
        <v>6.0697800000000003E-2</v>
      </c>
    </row>
    <row r="21" spans="1:45" x14ac:dyDescent="0.25">
      <c r="A21">
        <v>1</v>
      </c>
      <c r="B21">
        <v>2018</v>
      </c>
      <c r="C21">
        <v>3</v>
      </c>
      <c r="D21">
        <v>1</v>
      </c>
      <c r="E21" s="19">
        <v>0.95289999999999997</v>
      </c>
      <c r="F21">
        <v>37333</v>
      </c>
      <c r="G21">
        <v>34915.9</v>
      </c>
      <c r="H21">
        <v>21930</v>
      </c>
      <c r="I21">
        <v>0.57750000000000001</v>
      </c>
      <c r="J21">
        <v>8033.95</v>
      </c>
      <c r="K21">
        <v>772.97299999999996</v>
      </c>
      <c r="L21">
        <v>725.93499999999995</v>
      </c>
      <c r="M21">
        <v>678.89599999999996</v>
      </c>
      <c r="N21">
        <v>275.399</v>
      </c>
      <c r="O21">
        <v>224.52</v>
      </c>
      <c r="P21">
        <v>173.64099999999999</v>
      </c>
      <c r="Q21">
        <v>2.6907299999999999E-2</v>
      </c>
      <c r="R21" t="s">
        <v>53</v>
      </c>
      <c r="S21">
        <v>567.92600000000004</v>
      </c>
      <c r="T21">
        <v>353.06400000000002</v>
      </c>
      <c r="U21">
        <v>336.89100000000002</v>
      </c>
      <c r="V21">
        <v>194.21199999999999</v>
      </c>
      <c r="W21">
        <v>93.892200000000003</v>
      </c>
      <c r="X21">
        <v>86.341200000000001</v>
      </c>
      <c r="Y21">
        <v>2.63076E-2</v>
      </c>
      <c r="Z21" t="s">
        <v>53</v>
      </c>
      <c r="AA21">
        <v>240.92699999999999</v>
      </c>
      <c r="AB21">
        <v>240.92699999999999</v>
      </c>
      <c r="AC21">
        <v>240.92699999999999</v>
      </c>
      <c r="AD21">
        <v>69.343100000000007</v>
      </c>
      <c r="AE21">
        <v>69.343100000000007</v>
      </c>
      <c r="AF21">
        <v>69.343100000000007</v>
      </c>
      <c r="AG21">
        <v>1.3159300000000001E-2</v>
      </c>
      <c r="AH21" t="s">
        <v>53</v>
      </c>
      <c r="AI21">
        <v>628.10400000000004</v>
      </c>
      <c r="AJ21">
        <v>628.10400000000004</v>
      </c>
      <c r="AK21">
        <v>628.10400000000004</v>
      </c>
      <c r="AL21">
        <v>202.85400000000001</v>
      </c>
      <c r="AM21">
        <v>202.85400000000001</v>
      </c>
      <c r="AN21">
        <v>202.85400000000001</v>
      </c>
      <c r="AO21">
        <v>3.7504099999999999E-2</v>
      </c>
      <c r="AP21" t="s">
        <v>53</v>
      </c>
      <c r="AQ21" t="s">
        <v>54</v>
      </c>
      <c r="AR21">
        <v>1948.03</v>
      </c>
      <c r="AS21">
        <v>5.5792000000000001E-2</v>
      </c>
    </row>
    <row r="22" spans="1:45" x14ac:dyDescent="0.25">
      <c r="A22">
        <v>1</v>
      </c>
      <c r="B22">
        <v>2019</v>
      </c>
      <c r="C22">
        <v>3</v>
      </c>
      <c r="D22">
        <v>1</v>
      </c>
      <c r="E22" s="19">
        <v>0.95289999999999997</v>
      </c>
      <c r="F22">
        <v>37755.300000000003</v>
      </c>
      <c r="G22">
        <v>35214.9</v>
      </c>
      <c r="H22">
        <v>22210.1</v>
      </c>
      <c r="I22">
        <v>0.58487699999999998</v>
      </c>
      <c r="J22">
        <v>8051.42</v>
      </c>
      <c r="K22">
        <v>2277.0100000000002</v>
      </c>
      <c r="L22">
        <v>2143.25</v>
      </c>
      <c r="M22">
        <v>2009.5</v>
      </c>
      <c r="N22">
        <v>814.22900000000004</v>
      </c>
      <c r="O22">
        <v>668.351</v>
      </c>
      <c r="P22">
        <v>522.47299999999996</v>
      </c>
      <c r="Q22">
        <v>8.0624699999999994E-2</v>
      </c>
      <c r="R22" t="s">
        <v>55</v>
      </c>
      <c r="S22">
        <v>731.93700000000001</v>
      </c>
      <c r="T22">
        <v>456.18900000000002</v>
      </c>
      <c r="U22">
        <v>435.43400000000003</v>
      </c>
      <c r="V22">
        <v>253.1</v>
      </c>
      <c r="W22">
        <v>124.13</v>
      </c>
      <c r="X22">
        <v>114.423</v>
      </c>
      <c r="Y22">
        <v>3.4843300000000001E-2</v>
      </c>
      <c r="Z22" t="s">
        <v>55</v>
      </c>
      <c r="AA22">
        <v>915.90300000000002</v>
      </c>
      <c r="AB22">
        <v>915.90300000000002</v>
      </c>
      <c r="AC22">
        <v>915.90300000000002</v>
      </c>
      <c r="AD22">
        <v>267.56599999999997</v>
      </c>
      <c r="AE22">
        <v>267.56599999999997</v>
      </c>
      <c r="AF22">
        <v>267.56599999999997</v>
      </c>
      <c r="AG22">
        <v>5.0657899999999999E-2</v>
      </c>
      <c r="AH22" t="s">
        <v>55</v>
      </c>
      <c r="AI22">
        <v>833.84799999999996</v>
      </c>
      <c r="AJ22">
        <v>833.84799999999996</v>
      </c>
      <c r="AK22">
        <v>833.84799999999996</v>
      </c>
      <c r="AL22">
        <v>273.78699999999998</v>
      </c>
      <c r="AM22">
        <v>273.78699999999998</v>
      </c>
      <c r="AN22">
        <v>273.78699999999998</v>
      </c>
      <c r="AO22">
        <v>4.9647799999999999E-2</v>
      </c>
      <c r="AP22" t="s">
        <v>55</v>
      </c>
      <c r="AQ22" t="s">
        <v>54</v>
      </c>
      <c r="AR22">
        <v>4349.1899999999996</v>
      </c>
      <c r="AS22">
        <v>0.123504</v>
      </c>
    </row>
    <row r="23" spans="1:45" x14ac:dyDescent="0.25">
      <c r="A23">
        <v>1</v>
      </c>
      <c r="B23">
        <v>2020</v>
      </c>
      <c r="C23">
        <v>3</v>
      </c>
      <c r="D23">
        <v>1</v>
      </c>
      <c r="E23" s="19">
        <v>0.95289999999999997</v>
      </c>
      <c r="F23">
        <v>35881</v>
      </c>
      <c r="G23">
        <v>33345.5</v>
      </c>
      <c r="H23">
        <v>21064.6</v>
      </c>
      <c r="I23">
        <v>0.55471199999999998</v>
      </c>
      <c r="J23">
        <v>7977.57</v>
      </c>
      <c r="K23">
        <v>2163.54</v>
      </c>
      <c r="L23">
        <v>2033.08</v>
      </c>
      <c r="M23">
        <v>1902.62</v>
      </c>
      <c r="N23">
        <v>783.91700000000003</v>
      </c>
      <c r="O23">
        <v>640.096</v>
      </c>
      <c r="P23">
        <v>496.27499999999998</v>
      </c>
      <c r="Q23">
        <v>8.0624699999999994E-2</v>
      </c>
      <c r="R23" t="s">
        <v>55</v>
      </c>
      <c r="S23">
        <v>693.673</v>
      </c>
      <c r="T23">
        <v>431.36500000000001</v>
      </c>
      <c r="U23">
        <v>411.62099999999998</v>
      </c>
      <c r="V23">
        <v>242.78899999999999</v>
      </c>
      <c r="W23">
        <v>118.294</v>
      </c>
      <c r="X23">
        <v>108.923</v>
      </c>
      <c r="Y23">
        <v>3.4843300000000001E-2</v>
      </c>
      <c r="Z23" t="s">
        <v>55</v>
      </c>
      <c r="AA23">
        <v>872.35199999999998</v>
      </c>
      <c r="AB23">
        <v>872.35199999999998</v>
      </c>
      <c r="AC23">
        <v>872.35199999999998</v>
      </c>
      <c r="AD23">
        <v>255.84399999999999</v>
      </c>
      <c r="AE23">
        <v>255.84399999999999</v>
      </c>
      <c r="AF23">
        <v>255.84399999999999</v>
      </c>
      <c r="AG23">
        <v>5.0657899999999999E-2</v>
      </c>
      <c r="AH23" t="s">
        <v>55</v>
      </c>
      <c r="AI23">
        <v>791.79</v>
      </c>
      <c r="AJ23">
        <v>791.79</v>
      </c>
      <c r="AK23">
        <v>791.79</v>
      </c>
      <c r="AL23">
        <v>259.65100000000001</v>
      </c>
      <c r="AM23">
        <v>259.65100000000001</v>
      </c>
      <c r="AN23">
        <v>259.65100000000001</v>
      </c>
      <c r="AO23">
        <v>4.9647799999999999E-2</v>
      </c>
      <c r="AP23" t="s">
        <v>55</v>
      </c>
      <c r="AQ23" t="s">
        <v>54</v>
      </c>
      <c r="AR23">
        <v>4128.59</v>
      </c>
      <c r="AS23">
        <v>0.12381200000000001</v>
      </c>
    </row>
    <row r="24" spans="1:45" x14ac:dyDescent="0.25">
      <c r="A24">
        <v>1</v>
      </c>
      <c r="B24">
        <v>2021</v>
      </c>
      <c r="C24">
        <v>3</v>
      </c>
      <c r="D24">
        <v>1</v>
      </c>
      <c r="E24" s="19">
        <v>0.95289999999999997</v>
      </c>
      <c r="F24">
        <v>34329.9</v>
      </c>
      <c r="G24">
        <v>31796.400000000001</v>
      </c>
      <c r="H24">
        <v>19993.900000000001</v>
      </c>
      <c r="I24">
        <v>0.52651499999999996</v>
      </c>
      <c r="J24">
        <v>7902.3</v>
      </c>
      <c r="K24">
        <v>2072.38</v>
      </c>
      <c r="L24">
        <v>1942.44</v>
      </c>
      <c r="M24">
        <v>1812.5</v>
      </c>
      <c r="N24">
        <v>763.71299999999997</v>
      </c>
      <c r="O24">
        <v>620.28200000000004</v>
      </c>
      <c r="P24">
        <v>476.851</v>
      </c>
      <c r="Q24">
        <v>8.0624699999999994E-2</v>
      </c>
      <c r="R24" t="s">
        <v>55</v>
      </c>
      <c r="S24">
        <v>665.44200000000001</v>
      </c>
      <c r="T24">
        <v>411.76100000000002</v>
      </c>
      <c r="U24">
        <v>392.66699999999997</v>
      </c>
      <c r="V24">
        <v>235.76400000000001</v>
      </c>
      <c r="W24">
        <v>113.548</v>
      </c>
      <c r="X24">
        <v>104.349</v>
      </c>
      <c r="Y24">
        <v>3.4843300000000001E-2</v>
      </c>
      <c r="Z24" t="s">
        <v>55</v>
      </c>
      <c r="AA24">
        <v>833.66600000000005</v>
      </c>
      <c r="AB24">
        <v>833.66600000000005</v>
      </c>
      <c r="AC24">
        <v>833.66600000000005</v>
      </c>
      <c r="AD24">
        <v>245.65899999999999</v>
      </c>
      <c r="AE24">
        <v>245.65899999999999</v>
      </c>
      <c r="AF24">
        <v>245.65899999999999</v>
      </c>
      <c r="AG24">
        <v>5.0657899999999999E-2</v>
      </c>
      <c r="AH24" t="s">
        <v>55</v>
      </c>
      <c r="AI24">
        <v>757.93499999999995</v>
      </c>
      <c r="AJ24">
        <v>757.93499999999995</v>
      </c>
      <c r="AK24">
        <v>757.93499999999995</v>
      </c>
      <c r="AL24">
        <v>249.78700000000001</v>
      </c>
      <c r="AM24">
        <v>249.78700000000001</v>
      </c>
      <c r="AN24">
        <v>249.78700000000001</v>
      </c>
      <c r="AO24">
        <v>4.9647799999999999E-2</v>
      </c>
      <c r="AP24" t="s">
        <v>55</v>
      </c>
      <c r="AQ24" t="s">
        <v>54</v>
      </c>
      <c r="AR24">
        <v>3945.8</v>
      </c>
      <c r="AS24">
        <v>0.124096</v>
      </c>
    </row>
    <row r="25" spans="1:45" x14ac:dyDescent="0.25">
      <c r="A25">
        <v>1</v>
      </c>
      <c r="B25">
        <v>2022</v>
      </c>
      <c r="C25">
        <v>3</v>
      </c>
      <c r="D25">
        <v>1</v>
      </c>
      <c r="E25" s="19">
        <v>0.95289999999999997</v>
      </c>
      <c r="F25">
        <v>33083.300000000003</v>
      </c>
      <c r="G25">
        <v>30573.200000000001</v>
      </c>
      <c r="H25">
        <v>19089.2</v>
      </c>
      <c r="I25">
        <v>0.50269200000000003</v>
      </c>
      <c r="J25">
        <v>7833.4</v>
      </c>
      <c r="K25">
        <v>2002.95</v>
      </c>
      <c r="L25">
        <v>1873.51</v>
      </c>
      <c r="M25">
        <v>1744.06</v>
      </c>
      <c r="N25">
        <v>750.04899999999998</v>
      </c>
      <c r="O25">
        <v>607.32899999999995</v>
      </c>
      <c r="P25">
        <v>464.61</v>
      </c>
      <c r="Q25">
        <v>8.0624699999999994E-2</v>
      </c>
      <c r="R25" t="s">
        <v>55</v>
      </c>
      <c r="S25">
        <v>644.85299999999995</v>
      </c>
      <c r="T25">
        <v>397.37599999999998</v>
      </c>
      <c r="U25">
        <v>378.74799999999999</v>
      </c>
      <c r="V25">
        <v>231.02</v>
      </c>
      <c r="W25">
        <v>110.389</v>
      </c>
      <c r="X25">
        <v>101.31</v>
      </c>
      <c r="Y25">
        <v>3.4843300000000001E-2</v>
      </c>
      <c r="Z25" t="s">
        <v>55</v>
      </c>
      <c r="AA25">
        <v>805.00199999999995</v>
      </c>
      <c r="AB25">
        <v>805.00199999999995</v>
      </c>
      <c r="AC25">
        <v>805.00199999999995</v>
      </c>
      <c r="AD25">
        <v>239.05699999999999</v>
      </c>
      <c r="AE25">
        <v>239.05699999999999</v>
      </c>
      <c r="AF25">
        <v>239.05699999999999</v>
      </c>
      <c r="AG25">
        <v>5.0657899999999999E-2</v>
      </c>
      <c r="AH25" t="s">
        <v>55</v>
      </c>
      <c r="AI25">
        <v>735.26900000000001</v>
      </c>
      <c r="AJ25">
        <v>735.26900000000001</v>
      </c>
      <c r="AK25">
        <v>735.26900000000001</v>
      </c>
      <c r="AL25">
        <v>244.261</v>
      </c>
      <c r="AM25">
        <v>244.261</v>
      </c>
      <c r="AN25">
        <v>244.261</v>
      </c>
      <c r="AO25">
        <v>4.9647799999999999E-2</v>
      </c>
      <c r="AP25" t="s">
        <v>55</v>
      </c>
      <c r="AQ25" t="s">
        <v>54</v>
      </c>
      <c r="AR25">
        <v>3811.15</v>
      </c>
      <c r="AS25">
        <v>0.124657</v>
      </c>
    </row>
    <row r="26" spans="1:45" x14ac:dyDescent="0.25">
      <c r="A26">
        <v>1</v>
      </c>
      <c r="B26">
        <v>2023</v>
      </c>
      <c r="C26">
        <v>3</v>
      </c>
      <c r="D26">
        <v>1</v>
      </c>
      <c r="E26" s="19">
        <v>0.95289999999999997</v>
      </c>
      <c r="F26">
        <v>32083.5</v>
      </c>
      <c r="G26">
        <v>29596.5</v>
      </c>
      <c r="H26">
        <v>18354.599999999999</v>
      </c>
      <c r="I26">
        <v>0.48334700000000003</v>
      </c>
      <c r="J26">
        <v>7773.44</v>
      </c>
      <c r="K26">
        <v>1949.74</v>
      </c>
      <c r="L26">
        <v>1821.24</v>
      </c>
      <c r="M26">
        <v>1692.75</v>
      </c>
      <c r="N26">
        <v>739.56600000000003</v>
      </c>
      <c r="O26">
        <v>597.98699999999997</v>
      </c>
      <c r="P26">
        <v>456.40800000000002</v>
      </c>
      <c r="Q26">
        <v>8.0624699999999994E-2</v>
      </c>
      <c r="R26" t="s">
        <v>55</v>
      </c>
      <c r="S26">
        <v>629.82000000000005</v>
      </c>
      <c r="T26">
        <v>387.13200000000001</v>
      </c>
      <c r="U26">
        <v>368.86500000000001</v>
      </c>
      <c r="V26">
        <v>227.55099999999999</v>
      </c>
      <c r="W26">
        <v>108.32</v>
      </c>
      <c r="X26">
        <v>99.345699999999994</v>
      </c>
      <c r="Y26">
        <v>3.4843300000000001E-2</v>
      </c>
      <c r="Z26" t="s">
        <v>55</v>
      </c>
      <c r="AA26">
        <v>785.64099999999996</v>
      </c>
      <c r="AB26">
        <v>785.64099999999996</v>
      </c>
      <c r="AC26">
        <v>785.64099999999996</v>
      </c>
      <c r="AD26">
        <v>234.97</v>
      </c>
      <c r="AE26">
        <v>234.97</v>
      </c>
      <c r="AF26">
        <v>234.97</v>
      </c>
      <c r="AG26">
        <v>5.0657899999999999E-2</v>
      </c>
      <c r="AH26" t="s">
        <v>55</v>
      </c>
      <c r="AI26">
        <v>720.4</v>
      </c>
      <c r="AJ26">
        <v>720.4</v>
      </c>
      <c r="AK26">
        <v>720.4</v>
      </c>
      <c r="AL26">
        <v>240.88300000000001</v>
      </c>
      <c r="AM26">
        <v>240.88300000000001</v>
      </c>
      <c r="AN26">
        <v>240.88300000000001</v>
      </c>
      <c r="AO26">
        <v>4.9647799999999999E-2</v>
      </c>
      <c r="AP26" t="s">
        <v>55</v>
      </c>
      <c r="AQ26" t="s">
        <v>54</v>
      </c>
      <c r="AR26">
        <v>3714.42</v>
      </c>
      <c r="AS26">
        <v>0.125502</v>
      </c>
    </row>
    <row r="27" spans="1:45" x14ac:dyDescent="0.25">
      <c r="A27">
        <v>1</v>
      </c>
      <c r="B27">
        <v>2024</v>
      </c>
      <c r="C27">
        <v>3</v>
      </c>
      <c r="D27">
        <v>1</v>
      </c>
      <c r="E27" s="19">
        <v>0.95289999999999997</v>
      </c>
      <c r="F27">
        <v>31269.8</v>
      </c>
      <c r="G27">
        <v>28803.8</v>
      </c>
      <c r="H27">
        <v>17756.2</v>
      </c>
      <c r="I27">
        <v>0.467588</v>
      </c>
      <c r="J27">
        <v>7721.68</v>
      </c>
      <c r="K27">
        <v>1907.52</v>
      </c>
      <c r="L27">
        <v>1780.13</v>
      </c>
      <c r="M27">
        <v>1652.75</v>
      </c>
      <c r="N27">
        <v>730.66800000000001</v>
      </c>
      <c r="O27">
        <v>590.30700000000002</v>
      </c>
      <c r="P27">
        <v>449.947</v>
      </c>
      <c r="Q27">
        <v>8.0624699999999994E-2</v>
      </c>
      <c r="R27" t="s">
        <v>55</v>
      </c>
      <c r="S27">
        <v>618.70000000000005</v>
      </c>
      <c r="T27">
        <v>379.76600000000002</v>
      </c>
      <c r="U27">
        <v>361.78199999999998</v>
      </c>
      <c r="V27">
        <v>224.78100000000001</v>
      </c>
      <c r="W27">
        <v>106.81399999999999</v>
      </c>
      <c r="X27">
        <v>97.935100000000006</v>
      </c>
      <c r="Y27">
        <v>3.4843300000000001E-2</v>
      </c>
      <c r="Z27" t="s">
        <v>55</v>
      </c>
      <c r="AA27">
        <v>772.16200000000003</v>
      </c>
      <c r="AB27">
        <v>772.16200000000003</v>
      </c>
      <c r="AC27">
        <v>772.16200000000003</v>
      </c>
      <c r="AD27">
        <v>232.02</v>
      </c>
      <c r="AE27">
        <v>232.02</v>
      </c>
      <c r="AF27">
        <v>232.02</v>
      </c>
      <c r="AG27">
        <v>5.0657899999999999E-2</v>
      </c>
      <c r="AH27" t="s">
        <v>55</v>
      </c>
      <c r="AI27">
        <v>709.49900000000002</v>
      </c>
      <c r="AJ27">
        <v>709.49900000000002</v>
      </c>
      <c r="AK27">
        <v>709.49900000000002</v>
      </c>
      <c r="AL27">
        <v>238.16300000000001</v>
      </c>
      <c r="AM27">
        <v>238.16300000000001</v>
      </c>
      <c r="AN27">
        <v>238.16300000000001</v>
      </c>
      <c r="AO27">
        <v>4.9647799999999999E-2</v>
      </c>
      <c r="AP27" t="s">
        <v>55</v>
      </c>
      <c r="AQ27" t="s">
        <v>54</v>
      </c>
      <c r="AR27">
        <v>3641.56</v>
      </c>
      <c r="AS27">
        <v>0.12642600000000001</v>
      </c>
    </row>
    <row r="28" spans="1:45" x14ac:dyDescent="0.25">
      <c r="A28">
        <v>1</v>
      </c>
      <c r="B28">
        <v>2025</v>
      </c>
      <c r="C28">
        <v>3</v>
      </c>
      <c r="D28">
        <v>1</v>
      </c>
      <c r="E28" s="19">
        <v>0.95289999999999997</v>
      </c>
      <c r="F28">
        <v>30596.7</v>
      </c>
      <c r="G28">
        <v>28149</v>
      </c>
      <c r="H28">
        <v>17260.7</v>
      </c>
      <c r="I28">
        <v>0.45454099999999997</v>
      </c>
      <c r="J28">
        <v>7676.68</v>
      </c>
      <c r="K28">
        <v>1872.92</v>
      </c>
      <c r="L28">
        <v>1746.6</v>
      </c>
      <c r="M28">
        <v>1620.28</v>
      </c>
      <c r="N28">
        <v>722.84299999999996</v>
      </c>
      <c r="O28">
        <v>583.60900000000004</v>
      </c>
      <c r="P28">
        <v>444.375</v>
      </c>
      <c r="Q28">
        <v>8.0624699999999994E-2</v>
      </c>
      <c r="R28" t="s">
        <v>55</v>
      </c>
      <c r="S28">
        <v>610.23400000000004</v>
      </c>
      <c r="T28">
        <v>374.26900000000001</v>
      </c>
      <c r="U28">
        <v>356.50799999999998</v>
      </c>
      <c r="V28">
        <v>222.43899999999999</v>
      </c>
      <c r="W28">
        <v>105.59099999999999</v>
      </c>
      <c r="X28">
        <v>96.796099999999996</v>
      </c>
      <c r="Y28">
        <v>3.4843300000000001E-2</v>
      </c>
      <c r="Z28" t="s">
        <v>55</v>
      </c>
      <c r="AA28">
        <v>761.79600000000005</v>
      </c>
      <c r="AB28">
        <v>761.79600000000005</v>
      </c>
      <c r="AC28">
        <v>761.79600000000005</v>
      </c>
      <c r="AD28">
        <v>229.51599999999999</v>
      </c>
      <c r="AE28">
        <v>229.51599999999999</v>
      </c>
      <c r="AF28">
        <v>229.51599999999999</v>
      </c>
      <c r="AG28">
        <v>5.0657899999999999E-2</v>
      </c>
      <c r="AH28" t="s">
        <v>55</v>
      </c>
      <c r="AI28">
        <v>700.577</v>
      </c>
      <c r="AJ28">
        <v>700.577</v>
      </c>
      <c r="AK28">
        <v>700.577</v>
      </c>
      <c r="AL28">
        <v>235.68100000000001</v>
      </c>
      <c r="AM28">
        <v>235.68100000000001</v>
      </c>
      <c r="AN28">
        <v>235.68100000000001</v>
      </c>
      <c r="AO28">
        <v>4.9647799999999999E-2</v>
      </c>
      <c r="AP28" t="s">
        <v>55</v>
      </c>
      <c r="AQ28" t="s">
        <v>54</v>
      </c>
      <c r="AR28">
        <v>3583.24</v>
      </c>
      <c r="AS28">
        <v>0.12729599999999999</v>
      </c>
    </row>
    <row r="29" spans="1:45" x14ac:dyDescent="0.25">
      <c r="A29">
        <v>1</v>
      </c>
      <c r="B29">
        <v>2026</v>
      </c>
      <c r="C29">
        <v>3</v>
      </c>
      <c r="D29">
        <v>1</v>
      </c>
      <c r="E29" s="19">
        <v>0.95289999999999997</v>
      </c>
      <c r="F29">
        <v>30032.1</v>
      </c>
      <c r="G29">
        <v>27600</v>
      </c>
      <c r="H29">
        <v>16844.400000000001</v>
      </c>
      <c r="I29">
        <v>0.44357799999999997</v>
      </c>
      <c r="J29">
        <v>7637.26</v>
      </c>
      <c r="K29">
        <v>1843.99</v>
      </c>
      <c r="L29">
        <v>1718.61</v>
      </c>
      <c r="M29">
        <v>1593.24</v>
      </c>
      <c r="N29">
        <v>715.94600000000003</v>
      </c>
      <c r="O29">
        <v>577.70399999999995</v>
      </c>
      <c r="P29">
        <v>439.46300000000002</v>
      </c>
      <c r="Q29">
        <v>8.0624699999999994E-2</v>
      </c>
      <c r="R29" t="s">
        <v>55</v>
      </c>
      <c r="S29">
        <v>603.43299999999999</v>
      </c>
      <c r="T29">
        <v>369.9</v>
      </c>
      <c r="U29">
        <v>352.322</v>
      </c>
      <c r="V29">
        <v>220.393</v>
      </c>
      <c r="W29">
        <v>104.53100000000001</v>
      </c>
      <c r="X29">
        <v>95.81</v>
      </c>
      <c r="Y29">
        <v>3.4843300000000001E-2</v>
      </c>
      <c r="Z29" t="s">
        <v>55</v>
      </c>
      <c r="AA29">
        <v>753.11699999999996</v>
      </c>
      <c r="AB29">
        <v>753.11699999999996</v>
      </c>
      <c r="AC29">
        <v>753.11699999999996</v>
      </c>
      <c r="AD29">
        <v>227.25700000000001</v>
      </c>
      <c r="AE29">
        <v>227.25700000000001</v>
      </c>
      <c r="AF29">
        <v>227.25700000000001</v>
      </c>
      <c r="AG29">
        <v>5.0657899999999999E-2</v>
      </c>
      <c r="AH29" t="s">
        <v>55</v>
      </c>
      <c r="AI29">
        <v>692.86</v>
      </c>
      <c r="AJ29">
        <v>692.86</v>
      </c>
      <c r="AK29">
        <v>692.86</v>
      </c>
      <c r="AL29">
        <v>233.40100000000001</v>
      </c>
      <c r="AM29">
        <v>233.40100000000001</v>
      </c>
      <c r="AN29">
        <v>233.40100000000001</v>
      </c>
      <c r="AO29">
        <v>4.9647799999999999E-2</v>
      </c>
      <c r="AP29" t="s">
        <v>55</v>
      </c>
      <c r="AQ29" t="s">
        <v>54</v>
      </c>
      <c r="AR29">
        <v>3534.49</v>
      </c>
      <c r="AS29">
        <v>0.12806100000000001</v>
      </c>
    </row>
    <row r="30" spans="1:45" x14ac:dyDescent="0.25">
      <c r="A30">
        <v>1</v>
      </c>
      <c r="B30">
        <v>2027</v>
      </c>
      <c r="C30">
        <v>3</v>
      </c>
      <c r="D30">
        <v>1</v>
      </c>
      <c r="E30" s="19">
        <v>0.95289999999999997</v>
      </c>
      <c r="F30">
        <v>29554.5</v>
      </c>
      <c r="G30">
        <v>27136.2</v>
      </c>
      <c r="H30">
        <v>16492.2</v>
      </c>
      <c r="I30">
        <v>0.43430299999999999</v>
      </c>
      <c r="J30">
        <v>7602.69</v>
      </c>
      <c r="K30">
        <v>1819.49</v>
      </c>
      <c r="L30">
        <v>1694.94</v>
      </c>
      <c r="M30">
        <v>1570.4</v>
      </c>
      <c r="N30">
        <v>709.89599999999996</v>
      </c>
      <c r="O30">
        <v>572.52</v>
      </c>
      <c r="P30">
        <v>435.14400000000001</v>
      </c>
      <c r="Q30">
        <v>8.0624699999999994E-2</v>
      </c>
      <c r="R30" t="s">
        <v>55</v>
      </c>
      <c r="S30">
        <v>597.67200000000003</v>
      </c>
      <c r="T30">
        <v>366.21199999999999</v>
      </c>
      <c r="U30">
        <v>348.79</v>
      </c>
      <c r="V30">
        <v>218.58500000000001</v>
      </c>
      <c r="W30">
        <v>103.589</v>
      </c>
      <c r="X30">
        <v>94.933400000000006</v>
      </c>
      <c r="Y30">
        <v>3.4843300000000001E-2</v>
      </c>
      <c r="Z30" t="s">
        <v>55</v>
      </c>
      <c r="AA30">
        <v>745.55100000000004</v>
      </c>
      <c r="AB30">
        <v>745.55100000000004</v>
      </c>
      <c r="AC30">
        <v>745.55100000000004</v>
      </c>
      <c r="AD30">
        <v>225.21799999999999</v>
      </c>
      <c r="AE30">
        <v>225.21799999999999</v>
      </c>
      <c r="AF30">
        <v>225.21799999999999</v>
      </c>
      <c r="AG30">
        <v>5.0657899999999999E-2</v>
      </c>
      <c r="AH30" t="s">
        <v>55</v>
      </c>
      <c r="AI30">
        <v>686.08299999999997</v>
      </c>
      <c r="AJ30">
        <v>686.08299999999997</v>
      </c>
      <c r="AK30">
        <v>686.08299999999997</v>
      </c>
      <c r="AL30">
        <v>231.34899999999999</v>
      </c>
      <c r="AM30">
        <v>231.34899999999999</v>
      </c>
      <c r="AN30">
        <v>231.34899999999999</v>
      </c>
      <c r="AO30">
        <v>4.9647799999999999E-2</v>
      </c>
      <c r="AP30" t="s">
        <v>55</v>
      </c>
      <c r="AQ30" t="s">
        <v>54</v>
      </c>
      <c r="AR30">
        <v>3492.79</v>
      </c>
      <c r="AS30">
        <v>0.12871299999999999</v>
      </c>
    </row>
    <row r="31" spans="1:45" x14ac:dyDescent="0.25">
      <c r="A31">
        <v>1</v>
      </c>
      <c r="B31">
        <v>2028</v>
      </c>
      <c r="C31">
        <v>3</v>
      </c>
      <c r="D31">
        <v>1</v>
      </c>
      <c r="E31" s="19">
        <v>0.95289999999999997</v>
      </c>
      <c r="F31">
        <v>29149.4</v>
      </c>
      <c r="G31">
        <v>26743.200000000001</v>
      </c>
      <c r="H31">
        <v>16194.2</v>
      </c>
      <c r="I31">
        <v>0.426454</v>
      </c>
      <c r="J31">
        <v>7572.51</v>
      </c>
      <c r="K31">
        <v>1798.63</v>
      </c>
      <c r="L31">
        <v>1674.8</v>
      </c>
      <c r="M31">
        <v>1550.97</v>
      </c>
      <c r="N31">
        <v>704.61</v>
      </c>
      <c r="O31">
        <v>567.98900000000003</v>
      </c>
      <c r="P31">
        <v>431.36700000000002</v>
      </c>
      <c r="Q31">
        <v>8.0624699999999994E-2</v>
      </c>
      <c r="R31" t="s">
        <v>55</v>
      </c>
      <c r="S31">
        <v>592.61199999999997</v>
      </c>
      <c r="T31">
        <v>362.96899999999999</v>
      </c>
      <c r="U31">
        <v>345.685</v>
      </c>
      <c r="V31">
        <v>216.98099999999999</v>
      </c>
      <c r="W31">
        <v>102.749</v>
      </c>
      <c r="X31">
        <v>94.150400000000005</v>
      </c>
      <c r="Y31">
        <v>3.4843300000000001E-2</v>
      </c>
      <c r="Z31" t="s">
        <v>55</v>
      </c>
      <c r="AA31">
        <v>738.87900000000002</v>
      </c>
      <c r="AB31">
        <v>738.87900000000002</v>
      </c>
      <c r="AC31">
        <v>738.87900000000002</v>
      </c>
      <c r="AD31">
        <v>223.4</v>
      </c>
      <c r="AE31">
        <v>223.4</v>
      </c>
      <c r="AF31">
        <v>223.4</v>
      </c>
      <c r="AG31">
        <v>5.0657899999999999E-2</v>
      </c>
      <c r="AH31" t="s">
        <v>55</v>
      </c>
      <c r="AI31">
        <v>680.13</v>
      </c>
      <c r="AJ31">
        <v>680.13</v>
      </c>
      <c r="AK31">
        <v>680.13</v>
      </c>
      <c r="AL31">
        <v>229.535</v>
      </c>
      <c r="AM31">
        <v>229.535</v>
      </c>
      <c r="AN31">
        <v>229.535</v>
      </c>
      <c r="AO31">
        <v>4.9647799999999999E-2</v>
      </c>
      <c r="AP31" t="s">
        <v>55</v>
      </c>
      <c r="AQ31" t="s">
        <v>54</v>
      </c>
      <c r="AR31">
        <v>3456.78</v>
      </c>
      <c r="AS31">
        <v>0.12925800000000001</v>
      </c>
    </row>
    <row r="32" spans="1:45" x14ac:dyDescent="0.25">
      <c r="A32" t="s">
        <v>63</v>
      </c>
      <c r="B32">
        <v>0.95599999999999996</v>
      </c>
    </row>
    <row r="33" spans="1:37" x14ac:dyDescent="0.25">
      <c r="A33" t="s">
        <v>18</v>
      </c>
      <c r="B33" t="s">
        <v>19</v>
      </c>
      <c r="C33" t="s">
        <v>20</v>
      </c>
      <c r="D33" t="s">
        <v>21</v>
      </c>
      <c r="E33" t="s">
        <v>22</v>
      </c>
      <c r="F33" t="s">
        <v>23</v>
      </c>
      <c r="G33" t="s">
        <v>24</v>
      </c>
      <c r="H33" t="s">
        <v>25</v>
      </c>
      <c r="I33" t="s">
        <v>26</v>
      </c>
      <c r="J33" t="s">
        <v>27</v>
      </c>
      <c r="K33" t="s">
        <v>28</v>
      </c>
      <c r="L33" t="s">
        <v>29</v>
      </c>
      <c r="M33" t="s">
        <v>30</v>
      </c>
      <c r="N33" t="s">
        <v>31</v>
      </c>
      <c r="O33" t="s">
        <v>32</v>
      </c>
      <c r="P33" t="s">
        <v>33</v>
      </c>
      <c r="Q33" t="s">
        <v>34</v>
      </c>
      <c r="R33" t="s">
        <v>35</v>
      </c>
      <c r="S33" t="s">
        <v>36</v>
      </c>
      <c r="T33" t="s">
        <v>37</v>
      </c>
      <c r="U33" t="s">
        <v>38</v>
      </c>
      <c r="V33" t="s">
        <v>39</v>
      </c>
      <c r="W33" t="s">
        <v>40</v>
      </c>
      <c r="X33" t="s">
        <v>41</v>
      </c>
      <c r="Y33" t="s">
        <v>42</v>
      </c>
      <c r="Z33" t="s">
        <v>35</v>
      </c>
      <c r="AA33" t="s">
        <v>43</v>
      </c>
      <c r="AB33" t="s">
        <v>44</v>
      </c>
      <c r="AC33" t="s">
        <v>45</v>
      </c>
      <c r="AD33" t="s">
        <v>46</v>
      </c>
      <c r="AE33" t="s">
        <v>47</v>
      </c>
      <c r="AF33" t="s">
        <v>48</v>
      </c>
      <c r="AG33" t="s">
        <v>49</v>
      </c>
      <c r="AH33" t="s">
        <v>35</v>
      </c>
      <c r="AI33" t="s">
        <v>50</v>
      </c>
      <c r="AJ33" t="s">
        <v>51</v>
      </c>
      <c r="AK33" t="s">
        <v>52</v>
      </c>
    </row>
    <row r="34" spans="1:37" x14ac:dyDescent="0.25">
      <c r="A34">
        <v>1</v>
      </c>
      <c r="B34">
        <v>2017</v>
      </c>
      <c r="C34">
        <v>3</v>
      </c>
      <c r="D34">
        <v>1</v>
      </c>
      <c r="E34">
        <v>0.87790999999999997</v>
      </c>
      <c r="F34">
        <v>11767.6</v>
      </c>
      <c r="G34">
        <v>11229.9</v>
      </c>
      <c r="H34">
        <v>6508.8</v>
      </c>
      <c r="I34">
        <v>0.32126500000000002</v>
      </c>
      <c r="J34">
        <v>3953.48</v>
      </c>
      <c r="K34">
        <v>146.10300000000001</v>
      </c>
      <c r="L34">
        <v>130.07900000000001</v>
      </c>
      <c r="M34">
        <v>114.05500000000001</v>
      </c>
      <c r="N34">
        <v>54.479100000000003</v>
      </c>
      <c r="O34">
        <v>43.591700000000003</v>
      </c>
      <c r="P34">
        <v>32.704300000000003</v>
      </c>
      <c r="Q34">
        <v>1.8203899999999999E-2</v>
      </c>
      <c r="R34" t="s">
        <v>53</v>
      </c>
      <c r="S34">
        <v>411.72899999999998</v>
      </c>
      <c r="T34">
        <v>275.10199999999998</v>
      </c>
      <c r="U34">
        <v>264.81799999999998</v>
      </c>
      <c r="V34">
        <v>129.16399999999999</v>
      </c>
      <c r="W34">
        <v>74.737899999999996</v>
      </c>
      <c r="X34">
        <v>70.641300000000001</v>
      </c>
      <c r="Y34">
        <v>7.1839E-2</v>
      </c>
      <c r="Z34" t="s">
        <v>53</v>
      </c>
      <c r="AA34">
        <v>2111.8200000000002</v>
      </c>
      <c r="AB34">
        <v>2111.8200000000002</v>
      </c>
      <c r="AC34">
        <v>2111.8200000000002</v>
      </c>
      <c r="AD34">
        <v>733.21799999999996</v>
      </c>
      <c r="AE34">
        <v>733.21799999999996</v>
      </c>
      <c r="AF34">
        <v>733.21799999999996</v>
      </c>
      <c r="AG34">
        <v>0.39030300000000001</v>
      </c>
      <c r="AH34" t="s">
        <v>53</v>
      </c>
      <c r="AI34" t="s">
        <v>54</v>
      </c>
      <c r="AJ34">
        <v>2517</v>
      </c>
      <c r="AK34">
        <v>0.224134</v>
      </c>
    </row>
    <row r="35" spans="1:37" x14ac:dyDescent="0.25">
      <c r="A35">
        <v>1</v>
      </c>
      <c r="B35">
        <v>2018</v>
      </c>
      <c r="C35">
        <v>3</v>
      </c>
      <c r="D35">
        <v>1</v>
      </c>
      <c r="E35">
        <v>0.832036</v>
      </c>
      <c r="F35">
        <v>10300.9</v>
      </c>
      <c r="G35">
        <v>9629.61</v>
      </c>
      <c r="H35">
        <v>5834.18</v>
      </c>
      <c r="I35">
        <v>0.28796699999999997</v>
      </c>
      <c r="J35">
        <v>3832.96</v>
      </c>
      <c r="K35">
        <v>132.779</v>
      </c>
      <c r="L35">
        <v>118.916</v>
      </c>
      <c r="M35">
        <v>105.053</v>
      </c>
      <c r="N35">
        <v>49.271900000000002</v>
      </c>
      <c r="O35">
        <v>38.345799999999997</v>
      </c>
      <c r="P35">
        <v>27.419599999999999</v>
      </c>
      <c r="Q35">
        <v>2.0150999999999999E-2</v>
      </c>
      <c r="R35" t="s">
        <v>53</v>
      </c>
      <c r="S35">
        <v>365.298</v>
      </c>
      <c r="T35">
        <v>251.494</v>
      </c>
      <c r="U35">
        <v>242.928</v>
      </c>
      <c r="V35">
        <v>105.40900000000001</v>
      </c>
      <c r="W35">
        <v>63.529699999999998</v>
      </c>
      <c r="X35">
        <v>60.377499999999998</v>
      </c>
      <c r="Y35">
        <v>7.5815199999999999E-2</v>
      </c>
      <c r="Z35" t="s">
        <v>53</v>
      </c>
      <c r="AA35">
        <v>1930.59</v>
      </c>
      <c r="AB35">
        <v>1930.59</v>
      </c>
      <c r="AC35">
        <v>1930.59</v>
      </c>
      <c r="AD35">
        <v>627.28200000000004</v>
      </c>
      <c r="AE35">
        <v>627.28200000000004</v>
      </c>
      <c r="AF35">
        <v>627.28200000000004</v>
      </c>
      <c r="AG35">
        <v>0.46323999999999999</v>
      </c>
      <c r="AH35" t="s">
        <v>53</v>
      </c>
      <c r="AI35" t="s">
        <v>54</v>
      </c>
      <c r="AJ35">
        <v>2301</v>
      </c>
      <c r="AK35">
        <v>0.23895</v>
      </c>
    </row>
    <row r="36" spans="1:37" x14ac:dyDescent="0.25">
      <c r="A36">
        <v>1</v>
      </c>
      <c r="B36">
        <v>2019</v>
      </c>
      <c r="C36">
        <v>3</v>
      </c>
      <c r="D36">
        <v>1</v>
      </c>
      <c r="E36">
        <v>0.74759699999999996</v>
      </c>
      <c r="F36">
        <v>9045.09</v>
      </c>
      <c r="G36">
        <v>7796.41</v>
      </c>
      <c r="H36">
        <v>4899.46</v>
      </c>
      <c r="I36">
        <v>0.24183099999999999</v>
      </c>
      <c r="J36">
        <v>3629.3</v>
      </c>
      <c r="K36">
        <v>18.847899999999999</v>
      </c>
      <c r="L36">
        <v>16.572500000000002</v>
      </c>
      <c r="M36">
        <v>14.2972</v>
      </c>
      <c r="N36">
        <v>7.70479</v>
      </c>
      <c r="O36">
        <v>5.5982399999999997</v>
      </c>
      <c r="P36">
        <v>3.4916900000000002</v>
      </c>
      <c r="Q36">
        <v>3.24274E-3</v>
      </c>
      <c r="R36" t="s">
        <v>55</v>
      </c>
      <c r="S36">
        <v>100.989</v>
      </c>
      <c r="T36">
        <v>69.013999999999996</v>
      </c>
      <c r="U36">
        <v>66.607299999999995</v>
      </c>
      <c r="V36">
        <v>28.8596</v>
      </c>
      <c r="W36">
        <v>16.503299999999999</v>
      </c>
      <c r="X36">
        <v>15.5732</v>
      </c>
      <c r="Y36">
        <v>2.4550700000000002E-2</v>
      </c>
      <c r="Z36" t="s">
        <v>55</v>
      </c>
      <c r="AA36">
        <v>667.47500000000002</v>
      </c>
      <c r="AB36">
        <v>667.47500000000002</v>
      </c>
      <c r="AC36">
        <v>667.47500000000002</v>
      </c>
      <c r="AD36">
        <v>212.53299999999999</v>
      </c>
      <c r="AE36">
        <v>212.53299999999999</v>
      </c>
      <c r="AF36">
        <v>212.53299999999999</v>
      </c>
      <c r="AG36">
        <v>0.20402899999999999</v>
      </c>
      <c r="AH36" t="s">
        <v>55</v>
      </c>
      <c r="AI36" t="s">
        <v>54</v>
      </c>
      <c r="AJ36">
        <v>753.06200000000001</v>
      </c>
      <c r="AK36">
        <v>9.6590899999999993E-2</v>
      </c>
    </row>
    <row r="37" spans="1:37" x14ac:dyDescent="0.25">
      <c r="A37">
        <v>1</v>
      </c>
      <c r="B37">
        <v>2020</v>
      </c>
      <c r="C37">
        <v>3</v>
      </c>
      <c r="D37">
        <v>1</v>
      </c>
      <c r="E37">
        <v>0.74833799999999995</v>
      </c>
      <c r="F37">
        <v>9576.93</v>
      </c>
      <c r="G37">
        <v>8372.91</v>
      </c>
      <c r="H37">
        <v>4906.37</v>
      </c>
      <c r="I37">
        <v>0.242171</v>
      </c>
      <c r="J37">
        <v>3630.99</v>
      </c>
      <c r="K37">
        <v>19.742100000000001</v>
      </c>
      <c r="L37">
        <v>16.925000000000001</v>
      </c>
      <c r="M37">
        <v>14.108000000000001</v>
      </c>
      <c r="N37">
        <v>8.7005199999999991</v>
      </c>
      <c r="O37">
        <v>6.1338299999999997</v>
      </c>
      <c r="P37">
        <v>3.5671499999999998</v>
      </c>
      <c r="Q37">
        <v>3.24596E-3</v>
      </c>
      <c r="R37" t="s">
        <v>55</v>
      </c>
      <c r="S37">
        <v>100.32</v>
      </c>
      <c r="T37">
        <v>64.977999999999994</v>
      </c>
      <c r="U37">
        <v>62.317900000000002</v>
      </c>
      <c r="V37">
        <v>31.109500000000001</v>
      </c>
      <c r="W37">
        <v>15.67</v>
      </c>
      <c r="X37">
        <v>14.5078</v>
      </c>
      <c r="Y37">
        <v>2.4575099999999999E-2</v>
      </c>
      <c r="Z37" t="s">
        <v>55</v>
      </c>
      <c r="AA37">
        <v>662.96699999999998</v>
      </c>
      <c r="AB37">
        <v>662.96699999999998</v>
      </c>
      <c r="AC37">
        <v>662.96699999999998</v>
      </c>
      <c r="AD37">
        <v>228.80600000000001</v>
      </c>
      <c r="AE37">
        <v>228.80600000000001</v>
      </c>
      <c r="AF37">
        <v>228.80600000000001</v>
      </c>
      <c r="AG37">
        <v>0.204231</v>
      </c>
      <c r="AH37" t="s">
        <v>55</v>
      </c>
      <c r="AI37" t="s">
        <v>54</v>
      </c>
      <c r="AJ37">
        <v>744.87</v>
      </c>
      <c r="AK37">
        <v>8.8961899999999997E-2</v>
      </c>
    </row>
    <row r="38" spans="1:37" x14ac:dyDescent="0.25">
      <c r="A38">
        <v>1</v>
      </c>
      <c r="B38">
        <v>2021</v>
      </c>
      <c r="C38">
        <v>3</v>
      </c>
      <c r="D38">
        <v>1</v>
      </c>
      <c r="E38">
        <v>0.78177600000000003</v>
      </c>
      <c r="F38">
        <v>10370.6</v>
      </c>
      <c r="G38">
        <v>9213.67</v>
      </c>
      <c r="H38">
        <v>5239.2299999999996</v>
      </c>
      <c r="I38">
        <v>0.25860100000000003</v>
      </c>
      <c r="J38">
        <v>3709.07</v>
      </c>
      <c r="K38">
        <v>23.1477</v>
      </c>
      <c r="L38">
        <v>19.837199999999999</v>
      </c>
      <c r="M38">
        <v>16.526700000000002</v>
      </c>
      <c r="N38">
        <v>10.3773</v>
      </c>
      <c r="O38">
        <v>7.4897099999999996</v>
      </c>
      <c r="P38">
        <v>4.6021599999999996</v>
      </c>
      <c r="Q38">
        <v>3.3909999999999999E-3</v>
      </c>
      <c r="R38" t="s">
        <v>55</v>
      </c>
      <c r="S38">
        <v>114.039</v>
      </c>
      <c r="T38">
        <v>71.882499999999993</v>
      </c>
      <c r="U38">
        <v>68.709400000000002</v>
      </c>
      <c r="V38">
        <v>38.052399999999999</v>
      </c>
      <c r="W38">
        <v>18.833400000000001</v>
      </c>
      <c r="X38">
        <v>17.386800000000001</v>
      </c>
      <c r="Y38">
        <v>2.56732E-2</v>
      </c>
      <c r="Z38" t="s">
        <v>55</v>
      </c>
      <c r="AA38">
        <v>832.25199999999995</v>
      </c>
      <c r="AB38">
        <v>832.25199999999995</v>
      </c>
      <c r="AC38">
        <v>832.25199999999995</v>
      </c>
      <c r="AD38">
        <v>307.33600000000001</v>
      </c>
      <c r="AE38">
        <v>307.33600000000001</v>
      </c>
      <c r="AF38">
        <v>307.33600000000001</v>
      </c>
      <c r="AG38">
        <v>0.21335699999999999</v>
      </c>
      <c r="AH38" t="s">
        <v>55</v>
      </c>
      <c r="AI38" t="s">
        <v>54</v>
      </c>
      <c r="AJ38">
        <v>923.97199999999998</v>
      </c>
      <c r="AK38">
        <v>0.100283</v>
      </c>
    </row>
    <row r="39" spans="1:37" x14ac:dyDescent="0.25">
      <c r="A39">
        <v>1</v>
      </c>
      <c r="B39">
        <v>2022</v>
      </c>
      <c r="C39">
        <v>3</v>
      </c>
      <c r="D39">
        <v>1</v>
      </c>
      <c r="E39">
        <v>0.82014799999999999</v>
      </c>
      <c r="F39">
        <v>11144.8</v>
      </c>
      <c r="G39">
        <v>9980.82</v>
      </c>
      <c r="H39">
        <v>5681.58</v>
      </c>
      <c r="I39">
        <v>0.28043499999999999</v>
      </c>
      <c r="J39">
        <v>3802.91</v>
      </c>
      <c r="K39">
        <v>26.751100000000001</v>
      </c>
      <c r="L39">
        <v>23.130700000000001</v>
      </c>
      <c r="M39">
        <v>19.510300000000001</v>
      </c>
      <c r="N39">
        <v>11.7538</v>
      </c>
      <c r="O39">
        <v>8.6741600000000005</v>
      </c>
      <c r="P39">
        <v>5.5945200000000002</v>
      </c>
      <c r="Q39">
        <v>3.5574399999999998E-3</v>
      </c>
      <c r="R39" t="s">
        <v>55</v>
      </c>
      <c r="S39">
        <v>132.94900000000001</v>
      </c>
      <c r="T39">
        <v>84.951400000000007</v>
      </c>
      <c r="U39">
        <v>81.338700000000003</v>
      </c>
      <c r="V39">
        <v>44.853400000000001</v>
      </c>
      <c r="W39">
        <v>23.268000000000001</v>
      </c>
      <c r="X39">
        <v>21.6433</v>
      </c>
      <c r="Y39">
        <v>2.69333E-2</v>
      </c>
      <c r="Z39" t="s">
        <v>55</v>
      </c>
      <c r="AA39">
        <v>1028.3</v>
      </c>
      <c r="AB39">
        <v>1028.3</v>
      </c>
      <c r="AC39">
        <v>1028.3</v>
      </c>
      <c r="AD39">
        <v>376.30500000000001</v>
      </c>
      <c r="AE39">
        <v>376.30500000000001</v>
      </c>
      <c r="AF39">
        <v>376.30500000000001</v>
      </c>
      <c r="AG39">
        <v>0.223829</v>
      </c>
      <c r="AH39" t="s">
        <v>55</v>
      </c>
      <c r="AI39" t="s">
        <v>54</v>
      </c>
      <c r="AJ39">
        <v>1136.3900000000001</v>
      </c>
      <c r="AK39">
        <v>0.113857</v>
      </c>
    </row>
    <row r="40" spans="1:37" x14ac:dyDescent="0.25">
      <c r="A40">
        <v>1</v>
      </c>
      <c r="B40">
        <v>2023</v>
      </c>
      <c r="C40">
        <v>3</v>
      </c>
      <c r="D40">
        <v>1</v>
      </c>
      <c r="E40">
        <v>0.84794099999999994</v>
      </c>
      <c r="F40">
        <v>11762.1</v>
      </c>
      <c r="G40">
        <v>10571.8</v>
      </c>
      <c r="H40">
        <v>6051.66</v>
      </c>
      <c r="I40">
        <v>0.29870099999999999</v>
      </c>
      <c r="J40">
        <v>3873.9</v>
      </c>
      <c r="K40">
        <v>29.382200000000001</v>
      </c>
      <c r="L40">
        <v>25.542899999999999</v>
      </c>
      <c r="M40">
        <v>21.703499999999998</v>
      </c>
      <c r="N40">
        <v>12.6152</v>
      </c>
      <c r="O40">
        <v>9.3892199999999999</v>
      </c>
      <c r="P40">
        <v>6.1632499999999997</v>
      </c>
      <c r="Q40">
        <v>3.6779899999999999E-3</v>
      </c>
      <c r="R40" t="s">
        <v>55</v>
      </c>
      <c r="S40">
        <v>149.023</v>
      </c>
      <c r="T40">
        <v>96.663200000000003</v>
      </c>
      <c r="U40">
        <v>92.722200000000001</v>
      </c>
      <c r="V40">
        <v>49.353700000000003</v>
      </c>
      <c r="W40">
        <v>26.374700000000001</v>
      </c>
      <c r="X40">
        <v>24.645</v>
      </c>
      <c r="Y40">
        <v>2.7845999999999999E-2</v>
      </c>
      <c r="Z40" t="s">
        <v>55</v>
      </c>
      <c r="AA40">
        <v>1155.33</v>
      </c>
      <c r="AB40">
        <v>1155.33</v>
      </c>
      <c r="AC40">
        <v>1155.33</v>
      </c>
      <c r="AD40">
        <v>411.99799999999999</v>
      </c>
      <c r="AE40">
        <v>411.99799999999999</v>
      </c>
      <c r="AF40">
        <v>411.99799999999999</v>
      </c>
      <c r="AG40">
        <v>0.23141400000000001</v>
      </c>
      <c r="AH40" t="s">
        <v>55</v>
      </c>
      <c r="AI40" t="s">
        <v>54</v>
      </c>
      <c r="AJ40">
        <v>1277.54</v>
      </c>
      <c r="AK40">
        <v>0.12084399999999999</v>
      </c>
    </row>
    <row r="41" spans="1:37" x14ac:dyDescent="0.25">
      <c r="A41">
        <v>1</v>
      </c>
      <c r="B41">
        <v>2024</v>
      </c>
      <c r="C41">
        <v>3</v>
      </c>
      <c r="D41">
        <v>1</v>
      </c>
      <c r="E41">
        <v>0.86723499999999998</v>
      </c>
      <c r="F41">
        <v>12247.3</v>
      </c>
      <c r="G41">
        <v>11029.1</v>
      </c>
      <c r="H41">
        <v>6338.25</v>
      </c>
      <c r="I41">
        <v>0.31284699999999999</v>
      </c>
      <c r="J41">
        <v>3924.76</v>
      </c>
      <c r="K41">
        <v>31.258500000000002</v>
      </c>
      <c r="L41">
        <v>27.231400000000001</v>
      </c>
      <c r="M41">
        <v>23.2043</v>
      </c>
      <c r="N41">
        <v>13.2102</v>
      </c>
      <c r="O41">
        <v>9.8502700000000001</v>
      </c>
      <c r="P41">
        <v>6.4903899999999997</v>
      </c>
      <c r="Q41">
        <v>3.7616799999999999E-3</v>
      </c>
      <c r="R41" t="s">
        <v>55</v>
      </c>
      <c r="S41">
        <v>161.34899999999999</v>
      </c>
      <c r="T41">
        <v>105.48099999999999</v>
      </c>
      <c r="U41">
        <v>101.276</v>
      </c>
      <c r="V41">
        <v>52.278599999999997</v>
      </c>
      <c r="W41">
        <v>28.235800000000001</v>
      </c>
      <c r="X41">
        <v>26.426200000000001</v>
      </c>
      <c r="Y41">
        <v>2.8479600000000001E-2</v>
      </c>
      <c r="Z41" t="s">
        <v>55</v>
      </c>
      <c r="AA41">
        <v>1225.81</v>
      </c>
      <c r="AB41">
        <v>1225.81</v>
      </c>
      <c r="AC41">
        <v>1225.81</v>
      </c>
      <c r="AD41">
        <v>430.01499999999999</v>
      </c>
      <c r="AE41">
        <v>430.01499999999999</v>
      </c>
      <c r="AF41">
        <v>430.01499999999999</v>
      </c>
      <c r="AG41">
        <v>0.23668</v>
      </c>
      <c r="AH41" t="s">
        <v>55</v>
      </c>
      <c r="AI41" t="s">
        <v>54</v>
      </c>
      <c r="AJ41">
        <v>1358.52</v>
      </c>
      <c r="AK41">
        <v>0.12317599999999999</v>
      </c>
    </row>
    <row r="42" spans="1:37" x14ac:dyDescent="0.25">
      <c r="A42">
        <v>1</v>
      </c>
      <c r="B42">
        <v>2025</v>
      </c>
      <c r="C42">
        <v>3</v>
      </c>
      <c r="D42">
        <v>1</v>
      </c>
      <c r="E42">
        <v>0.88194799999999995</v>
      </c>
      <c r="F42">
        <v>12651.7</v>
      </c>
      <c r="G42">
        <v>11412.7</v>
      </c>
      <c r="H42">
        <v>6575.73</v>
      </c>
      <c r="I42">
        <v>0.324569</v>
      </c>
      <c r="J42">
        <v>3964.46</v>
      </c>
      <c r="K42">
        <v>32.7577</v>
      </c>
      <c r="L42">
        <v>28.562000000000001</v>
      </c>
      <c r="M42">
        <v>24.366199999999999</v>
      </c>
      <c r="N42">
        <v>13.7036</v>
      </c>
      <c r="O42">
        <v>10.2227</v>
      </c>
      <c r="P42">
        <v>6.7417600000000002</v>
      </c>
      <c r="Q42">
        <v>3.8254999999999999E-3</v>
      </c>
      <c r="R42" t="s">
        <v>55</v>
      </c>
      <c r="S42">
        <v>170.916</v>
      </c>
      <c r="T42">
        <v>112.117</v>
      </c>
      <c r="U42">
        <v>107.691</v>
      </c>
      <c r="V42">
        <v>54.5</v>
      </c>
      <c r="W42">
        <v>29.512599999999999</v>
      </c>
      <c r="X42">
        <v>27.631799999999998</v>
      </c>
      <c r="Y42">
        <v>2.89628E-2</v>
      </c>
      <c r="Z42" t="s">
        <v>55</v>
      </c>
      <c r="AA42">
        <v>1272.4100000000001</v>
      </c>
      <c r="AB42">
        <v>1272.4100000000001</v>
      </c>
      <c r="AC42">
        <v>1272.4100000000001</v>
      </c>
      <c r="AD42">
        <v>443.57900000000001</v>
      </c>
      <c r="AE42">
        <v>443.57900000000001</v>
      </c>
      <c r="AF42">
        <v>443.57900000000001</v>
      </c>
      <c r="AG42">
        <v>0.24069499999999999</v>
      </c>
      <c r="AH42" t="s">
        <v>55</v>
      </c>
      <c r="AI42" t="s">
        <v>54</v>
      </c>
      <c r="AJ42">
        <v>1413.09</v>
      </c>
      <c r="AK42">
        <v>0.123818</v>
      </c>
    </row>
    <row r="43" spans="1:37" x14ac:dyDescent="0.25">
      <c r="A43">
        <v>1</v>
      </c>
      <c r="B43">
        <v>2026</v>
      </c>
      <c r="C43">
        <v>3</v>
      </c>
      <c r="D43">
        <v>1</v>
      </c>
      <c r="E43">
        <v>0.89417899999999995</v>
      </c>
      <c r="F43">
        <v>13004.1</v>
      </c>
      <c r="G43">
        <v>11749.8</v>
      </c>
      <c r="H43">
        <v>6787.13</v>
      </c>
      <c r="I43">
        <v>0.335003</v>
      </c>
      <c r="J43">
        <v>3998.07</v>
      </c>
      <c r="K43">
        <v>34.056699999999999</v>
      </c>
      <c r="L43">
        <v>29.7136</v>
      </c>
      <c r="M43">
        <v>25.3704</v>
      </c>
      <c r="N43">
        <v>14.140599999999999</v>
      </c>
      <c r="O43">
        <v>10.5558</v>
      </c>
      <c r="P43">
        <v>6.97105</v>
      </c>
      <c r="Q43">
        <v>3.8785500000000001E-3</v>
      </c>
      <c r="R43" t="s">
        <v>55</v>
      </c>
      <c r="S43">
        <v>178.375</v>
      </c>
      <c r="T43">
        <v>117.188</v>
      </c>
      <c r="U43">
        <v>112.583</v>
      </c>
      <c r="V43">
        <v>56.357500000000002</v>
      </c>
      <c r="W43">
        <v>30.541599999999999</v>
      </c>
      <c r="X43">
        <v>28.598500000000001</v>
      </c>
      <c r="Y43">
        <v>2.9364399999999999E-2</v>
      </c>
      <c r="Z43" t="s">
        <v>55</v>
      </c>
      <c r="AA43">
        <v>1311.73</v>
      </c>
      <c r="AB43">
        <v>1311.73</v>
      </c>
      <c r="AC43">
        <v>1311.73</v>
      </c>
      <c r="AD43">
        <v>456.608</v>
      </c>
      <c r="AE43">
        <v>456.608</v>
      </c>
      <c r="AF43">
        <v>456.608</v>
      </c>
      <c r="AG43">
        <v>0.244033</v>
      </c>
      <c r="AH43" t="s">
        <v>55</v>
      </c>
      <c r="AI43" t="s">
        <v>54</v>
      </c>
      <c r="AJ43">
        <v>1458.63</v>
      </c>
      <c r="AK43">
        <v>0.124141</v>
      </c>
    </row>
    <row r="44" spans="1:37" x14ac:dyDescent="0.25">
      <c r="A44">
        <v>1</v>
      </c>
      <c r="B44">
        <v>2027</v>
      </c>
      <c r="C44">
        <v>3</v>
      </c>
      <c r="D44">
        <v>1</v>
      </c>
      <c r="E44">
        <v>0.90457200000000004</v>
      </c>
      <c r="F44">
        <v>13312.3</v>
      </c>
      <c r="G44">
        <v>12045.8</v>
      </c>
      <c r="H44">
        <v>6977.75</v>
      </c>
      <c r="I44">
        <v>0.344412</v>
      </c>
      <c r="J44">
        <v>4027.08</v>
      </c>
      <c r="K44">
        <v>35.188200000000002</v>
      </c>
      <c r="L44">
        <v>30.720400000000001</v>
      </c>
      <c r="M44">
        <v>26.252500000000001</v>
      </c>
      <c r="N44">
        <v>14.519299999999999</v>
      </c>
      <c r="O44">
        <v>10.848000000000001</v>
      </c>
      <c r="P44">
        <v>7.1766899999999998</v>
      </c>
      <c r="Q44">
        <v>3.92363E-3</v>
      </c>
      <c r="R44" t="s">
        <v>55</v>
      </c>
      <c r="S44">
        <v>184.10400000000001</v>
      </c>
      <c r="T44">
        <v>121.047</v>
      </c>
      <c r="U44">
        <v>116.301</v>
      </c>
      <c r="V44">
        <v>57.9133</v>
      </c>
      <c r="W44">
        <v>31.406400000000001</v>
      </c>
      <c r="X44">
        <v>29.411200000000001</v>
      </c>
      <c r="Y44">
        <v>2.9705700000000002E-2</v>
      </c>
      <c r="Z44" t="s">
        <v>55</v>
      </c>
      <c r="AA44">
        <v>1347</v>
      </c>
      <c r="AB44">
        <v>1347</v>
      </c>
      <c r="AC44">
        <v>1347</v>
      </c>
      <c r="AD44">
        <v>468.69099999999997</v>
      </c>
      <c r="AE44">
        <v>468.69099999999997</v>
      </c>
      <c r="AF44">
        <v>468.69099999999997</v>
      </c>
      <c r="AG44">
        <v>0.24687000000000001</v>
      </c>
      <c r="AH44" t="s">
        <v>55</v>
      </c>
      <c r="AI44" t="s">
        <v>54</v>
      </c>
      <c r="AJ44">
        <v>1498.77</v>
      </c>
      <c r="AK44">
        <v>0.124422</v>
      </c>
    </row>
    <row r="45" spans="1:37" x14ac:dyDescent="0.25">
      <c r="A45">
        <v>1</v>
      </c>
      <c r="B45">
        <v>2028</v>
      </c>
      <c r="C45">
        <v>3</v>
      </c>
      <c r="D45">
        <v>1</v>
      </c>
      <c r="E45">
        <v>0.913381</v>
      </c>
      <c r="F45">
        <v>13579.8</v>
      </c>
      <c r="G45">
        <v>12303.1</v>
      </c>
      <c r="H45">
        <v>7147.9</v>
      </c>
      <c r="I45">
        <v>0.35281000000000001</v>
      </c>
      <c r="J45">
        <v>4052</v>
      </c>
      <c r="K45">
        <v>36.154699999999998</v>
      </c>
      <c r="L45">
        <v>31.5823</v>
      </c>
      <c r="M45">
        <v>27.009899999999998</v>
      </c>
      <c r="N45">
        <v>14.8391</v>
      </c>
      <c r="O45">
        <v>11.095499999999999</v>
      </c>
      <c r="P45">
        <v>7.3518499999999998</v>
      </c>
      <c r="Q45">
        <v>3.9618400000000003E-3</v>
      </c>
      <c r="R45" t="s">
        <v>55</v>
      </c>
      <c r="S45">
        <v>188.58799999999999</v>
      </c>
      <c r="T45">
        <v>124.056</v>
      </c>
      <c r="U45">
        <v>119.199</v>
      </c>
      <c r="V45">
        <v>59.205100000000002</v>
      </c>
      <c r="W45">
        <v>32.129800000000003</v>
      </c>
      <c r="X45">
        <v>30.091899999999999</v>
      </c>
      <c r="Y45">
        <v>2.9995000000000001E-2</v>
      </c>
      <c r="Z45" t="s">
        <v>55</v>
      </c>
      <c r="AA45">
        <v>1377.62</v>
      </c>
      <c r="AB45">
        <v>1377.62</v>
      </c>
      <c r="AC45">
        <v>1377.62</v>
      </c>
      <c r="AD45">
        <v>479.09699999999998</v>
      </c>
      <c r="AE45">
        <v>479.09699999999998</v>
      </c>
      <c r="AF45">
        <v>479.09699999999998</v>
      </c>
      <c r="AG45">
        <v>0.249274</v>
      </c>
      <c r="AH45" t="s">
        <v>55</v>
      </c>
      <c r="AI45" t="s">
        <v>54</v>
      </c>
      <c r="AJ45">
        <v>1533.26</v>
      </c>
      <c r="AK45">
        <v>0.124624</v>
      </c>
    </row>
    <row r="46" spans="1:37" x14ac:dyDescent="0.25">
      <c r="A46" t="s">
        <v>63</v>
      </c>
      <c r="B46">
        <v>0.91300000000000003</v>
      </c>
    </row>
    <row r="47" spans="1:37" x14ac:dyDescent="0.25">
      <c r="A47" t="s">
        <v>18</v>
      </c>
      <c r="B47" t="s">
        <v>19</v>
      </c>
      <c r="C47" t="s">
        <v>20</v>
      </c>
      <c r="D47" t="s">
        <v>21</v>
      </c>
      <c r="E47" t="s">
        <v>22</v>
      </c>
      <c r="F47" t="s">
        <v>23</v>
      </c>
      <c r="G47" t="s">
        <v>24</v>
      </c>
      <c r="H47" t="s">
        <v>25</v>
      </c>
      <c r="I47" t="s">
        <v>26</v>
      </c>
      <c r="J47" t="s">
        <v>27</v>
      </c>
      <c r="K47" t="s">
        <v>28</v>
      </c>
      <c r="L47" t="s">
        <v>29</v>
      </c>
      <c r="M47" t="s">
        <v>30</v>
      </c>
      <c r="N47" t="s">
        <v>31</v>
      </c>
      <c r="O47" t="s">
        <v>32</v>
      </c>
      <c r="P47" t="s">
        <v>33</v>
      </c>
      <c r="Q47" t="s">
        <v>34</v>
      </c>
      <c r="R47" t="s">
        <v>35</v>
      </c>
      <c r="S47" t="s">
        <v>36</v>
      </c>
      <c r="T47" t="s">
        <v>37</v>
      </c>
      <c r="U47" t="s">
        <v>38</v>
      </c>
      <c r="V47" t="s">
        <v>39</v>
      </c>
      <c r="W47" t="s">
        <v>40</v>
      </c>
      <c r="X47" t="s">
        <v>41</v>
      </c>
      <c r="Y47" t="s">
        <v>42</v>
      </c>
      <c r="Z47" t="s">
        <v>35</v>
      </c>
      <c r="AA47" t="s">
        <v>43</v>
      </c>
      <c r="AB47" t="s">
        <v>44</v>
      </c>
      <c r="AC47" t="s">
        <v>45</v>
      </c>
      <c r="AD47" t="s">
        <v>46</v>
      </c>
      <c r="AE47" t="s">
        <v>47</v>
      </c>
      <c r="AF47" t="s">
        <v>48</v>
      </c>
      <c r="AG47" t="s">
        <v>49</v>
      </c>
      <c r="AH47" t="s">
        <v>35</v>
      </c>
      <c r="AI47" t="s">
        <v>50</v>
      </c>
      <c r="AJ47" t="s">
        <v>51</v>
      </c>
      <c r="AK47" t="s">
        <v>52</v>
      </c>
    </row>
    <row r="48" spans="1:37" x14ac:dyDescent="0.25">
      <c r="A48">
        <v>1</v>
      </c>
      <c r="B48">
        <v>2017</v>
      </c>
      <c r="C48">
        <v>3</v>
      </c>
      <c r="D48">
        <v>1</v>
      </c>
      <c r="E48">
        <v>0.838422</v>
      </c>
      <c r="F48">
        <v>11767.6</v>
      </c>
      <c r="G48">
        <v>11229.9</v>
      </c>
      <c r="H48">
        <v>6508.8</v>
      </c>
      <c r="I48">
        <v>0.32126500000000002</v>
      </c>
      <c r="J48">
        <v>3953.48</v>
      </c>
      <c r="K48">
        <v>146.10300000000001</v>
      </c>
      <c r="L48">
        <v>130.07900000000001</v>
      </c>
      <c r="M48">
        <v>114.05500000000001</v>
      </c>
      <c r="N48">
        <v>54.479100000000003</v>
      </c>
      <c r="O48">
        <v>43.591700000000003</v>
      </c>
      <c r="P48">
        <v>32.704300000000003</v>
      </c>
      <c r="Q48">
        <v>1.8203899999999999E-2</v>
      </c>
      <c r="R48" t="s">
        <v>53</v>
      </c>
      <c r="S48">
        <v>411.72899999999998</v>
      </c>
      <c r="T48">
        <v>275.10199999999998</v>
      </c>
      <c r="U48">
        <v>264.81799999999998</v>
      </c>
      <c r="V48">
        <v>129.16399999999999</v>
      </c>
      <c r="W48">
        <v>74.737899999999996</v>
      </c>
      <c r="X48">
        <v>70.641300000000001</v>
      </c>
      <c r="Y48">
        <v>7.1839E-2</v>
      </c>
      <c r="Z48" t="s">
        <v>53</v>
      </c>
      <c r="AA48">
        <v>2111.8200000000002</v>
      </c>
      <c r="AB48">
        <v>2111.8200000000002</v>
      </c>
      <c r="AC48">
        <v>2111.8200000000002</v>
      </c>
      <c r="AD48">
        <v>733.21799999999996</v>
      </c>
      <c r="AE48">
        <v>733.21799999999996</v>
      </c>
      <c r="AF48">
        <v>733.21799999999996</v>
      </c>
      <c r="AG48">
        <v>0.39030300000000001</v>
      </c>
      <c r="AH48" t="s">
        <v>53</v>
      </c>
      <c r="AI48" t="s">
        <v>54</v>
      </c>
      <c r="AJ48">
        <v>2517</v>
      </c>
      <c r="AK48">
        <v>0.224134</v>
      </c>
    </row>
    <row r="49" spans="1:37" x14ac:dyDescent="0.25">
      <c r="A49">
        <v>1</v>
      </c>
      <c r="B49">
        <v>2018</v>
      </c>
      <c r="C49">
        <v>3</v>
      </c>
      <c r="D49">
        <v>1</v>
      </c>
      <c r="E49">
        <v>0.79461199999999999</v>
      </c>
      <c r="F49">
        <v>10300.9</v>
      </c>
      <c r="G49">
        <v>9629.61</v>
      </c>
      <c r="H49">
        <v>5834.18</v>
      </c>
      <c r="I49">
        <v>0.28796699999999997</v>
      </c>
      <c r="J49">
        <v>3832.96</v>
      </c>
      <c r="K49">
        <v>132.779</v>
      </c>
      <c r="L49">
        <v>118.916</v>
      </c>
      <c r="M49">
        <v>105.053</v>
      </c>
      <c r="N49">
        <v>49.271900000000002</v>
      </c>
      <c r="O49">
        <v>38.345799999999997</v>
      </c>
      <c r="P49">
        <v>27.419599999999999</v>
      </c>
      <c r="Q49">
        <v>2.0150999999999999E-2</v>
      </c>
      <c r="R49" t="s">
        <v>53</v>
      </c>
      <c r="S49">
        <v>365.298</v>
      </c>
      <c r="T49">
        <v>251.494</v>
      </c>
      <c r="U49">
        <v>242.928</v>
      </c>
      <c r="V49">
        <v>105.40900000000001</v>
      </c>
      <c r="W49">
        <v>63.529699999999998</v>
      </c>
      <c r="X49">
        <v>60.377499999999998</v>
      </c>
      <c r="Y49">
        <v>7.5815199999999999E-2</v>
      </c>
      <c r="Z49" t="s">
        <v>53</v>
      </c>
      <c r="AA49">
        <v>1930.59</v>
      </c>
      <c r="AB49">
        <v>1930.59</v>
      </c>
      <c r="AC49">
        <v>1930.59</v>
      </c>
      <c r="AD49">
        <v>627.28200000000004</v>
      </c>
      <c r="AE49">
        <v>627.28200000000004</v>
      </c>
      <c r="AF49">
        <v>627.28200000000004</v>
      </c>
      <c r="AG49">
        <v>0.46323999999999999</v>
      </c>
      <c r="AH49" t="s">
        <v>53</v>
      </c>
      <c r="AI49" t="s">
        <v>54</v>
      </c>
      <c r="AJ49">
        <v>2301</v>
      </c>
      <c r="AK49">
        <v>0.23895</v>
      </c>
    </row>
    <row r="50" spans="1:37" x14ac:dyDescent="0.25">
      <c r="A50">
        <v>1</v>
      </c>
      <c r="B50">
        <v>2019</v>
      </c>
      <c r="C50">
        <v>3</v>
      </c>
      <c r="D50">
        <v>1</v>
      </c>
      <c r="E50">
        <v>0.71397100000000002</v>
      </c>
      <c r="F50">
        <v>9045.09</v>
      </c>
      <c r="G50">
        <v>7796.41</v>
      </c>
      <c r="H50">
        <v>4899.46</v>
      </c>
      <c r="I50">
        <v>0.24183099999999999</v>
      </c>
      <c r="J50">
        <v>3629.3</v>
      </c>
      <c r="K50">
        <v>18.040400000000002</v>
      </c>
      <c r="L50">
        <v>15.864000000000001</v>
      </c>
      <c r="M50">
        <v>13.6877</v>
      </c>
      <c r="N50">
        <v>7.3703099999999999</v>
      </c>
      <c r="O50">
        <v>5.3571</v>
      </c>
      <c r="P50">
        <v>3.34388</v>
      </c>
      <c r="Q50">
        <v>3.0968900000000001E-3</v>
      </c>
      <c r="R50" t="s">
        <v>55</v>
      </c>
      <c r="S50">
        <v>96.691100000000006</v>
      </c>
      <c r="T50">
        <v>66.082400000000007</v>
      </c>
      <c r="U50">
        <v>63.778500000000001</v>
      </c>
      <c r="V50">
        <v>27.6296</v>
      </c>
      <c r="W50">
        <v>15.805300000000001</v>
      </c>
      <c r="X50">
        <v>14.9153</v>
      </c>
      <c r="Y50">
        <v>2.3446499999999999E-2</v>
      </c>
      <c r="Z50" t="s">
        <v>55</v>
      </c>
      <c r="AA50">
        <v>639.32299999999998</v>
      </c>
      <c r="AB50">
        <v>639.32299999999998</v>
      </c>
      <c r="AC50">
        <v>639.32299999999998</v>
      </c>
      <c r="AD50">
        <v>203.56200000000001</v>
      </c>
      <c r="AE50">
        <v>203.56200000000001</v>
      </c>
      <c r="AF50">
        <v>203.56200000000001</v>
      </c>
      <c r="AG50">
        <v>0.194852</v>
      </c>
      <c r="AH50" t="s">
        <v>55</v>
      </c>
      <c r="AI50" t="s">
        <v>54</v>
      </c>
      <c r="AJ50">
        <v>721.26900000000001</v>
      </c>
      <c r="AK50">
        <v>9.2512999999999998E-2</v>
      </c>
    </row>
    <row r="51" spans="1:37" x14ac:dyDescent="0.25">
      <c r="A51">
        <v>1</v>
      </c>
      <c r="B51">
        <v>2020</v>
      </c>
      <c r="C51">
        <v>3</v>
      </c>
      <c r="D51">
        <v>1</v>
      </c>
      <c r="E51">
        <v>0.71662099999999995</v>
      </c>
      <c r="F51">
        <v>9608.83</v>
      </c>
      <c r="G51">
        <v>8404.81</v>
      </c>
      <c r="H51">
        <v>4925.3999999999996</v>
      </c>
      <c r="I51">
        <v>0.24311099999999999</v>
      </c>
      <c r="J51">
        <v>3635.65</v>
      </c>
      <c r="K51">
        <v>19.0124</v>
      </c>
      <c r="L51">
        <v>16.3064</v>
      </c>
      <c r="M51">
        <v>13.6005</v>
      </c>
      <c r="N51">
        <v>8.3609399999999994</v>
      </c>
      <c r="O51">
        <v>5.8997599999999997</v>
      </c>
      <c r="P51">
        <v>3.43858</v>
      </c>
      <c r="Q51">
        <v>3.10838E-3</v>
      </c>
      <c r="R51" t="s">
        <v>55</v>
      </c>
      <c r="S51">
        <v>96.728099999999998</v>
      </c>
      <c r="T51">
        <v>62.697000000000003</v>
      </c>
      <c r="U51">
        <v>60.1355</v>
      </c>
      <c r="V51">
        <v>29.958100000000002</v>
      </c>
      <c r="W51">
        <v>15.117599999999999</v>
      </c>
      <c r="X51">
        <v>14.0006</v>
      </c>
      <c r="Y51">
        <v>2.3533499999999999E-2</v>
      </c>
      <c r="Z51" t="s">
        <v>55</v>
      </c>
      <c r="AA51">
        <v>639.45000000000005</v>
      </c>
      <c r="AB51">
        <v>639.45000000000005</v>
      </c>
      <c r="AC51">
        <v>639.45000000000005</v>
      </c>
      <c r="AD51">
        <v>220.464</v>
      </c>
      <c r="AE51">
        <v>220.464</v>
      </c>
      <c r="AF51">
        <v>220.464</v>
      </c>
      <c r="AG51">
        <v>0.195575</v>
      </c>
      <c r="AH51" t="s">
        <v>55</v>
      </c>
      <c r="AI51" t="s">
        <v>54</v>
      </c>
      <c r="AJ51">
        <v>718.45299999999997</v>
      </c>
      <c r="AK51">
        <v>8.5481199999999993E-2</v>
      </c>
    </row>
    <row r="52" spans="1:37" x14ac:dyDescent="0.25">
      <c r="A52">
        <v>1</v>
      </c>
      <c r="B52">
        <v>2021</v>
      </c>
      <c r="C52">
        <v>3</v>
      </c>
      <c r="D52">
        <v>1</v>
      </c>
      <c r="E52">
        <v>0.74967300000000003</v>
      </c>
      <c r="F52">
        <v>10427.1</v>
      </c>
      <c r="G52">
        <v>9269.7999999999993</v>
      </c>
      <c r="H52">
        <v>5273.52</v>
      </c>
      <c r="I52">
        <v>0.26029400000000003</v>
      </c>
      <c r="J52">
        <v>3716.73</v>
      </c>
      <c r="K52">
        <v>22.3691</v>
      </c>
      <c r="L52">
        <v>19.181000000000001</v>
      </c>
      <c r="M52">
        <v>15.992800000000001</v>
      </c>
      <c r="N52">
        <v>9.99878</v>
      </c>
      <c r="O52">
        <v>7.2239199999999997</v>
      </c>
      <c r="P52">
        <v>4.4490699999999999</v>
      </c>
      <c r="Q52">
        <v>3.2517499999999999E-3</v>
      </c>
      <c r="R52" t="s">
        <v>55</v>
      </c>
      <c r="S52">
        <v>110.38500000000001</v>
      </c>
      <c r="T52">
        <v>69.664000000000001</v>
      </c>
      <c r="U52">
        <v>66.5989</v>
      </c>
      <c r="V52">
        <v>36.749499999999998</v>
      </c>
      <c r="W52">
        <v>18.231000000000002</v>
      </c>
      <c r="X52">
        <v>16.837199999999999</v>
      </c>
      <c r="Y52">
        <v>2.4618899999999999E-2</v>
      </c>
      <c r="Z52" t="s">
        <v>55</v>
      </c>
      <c r="AA52">
        <v>805.125</v>
      </c>
      <c r="AB52">
        <v>805.125</v>
      </c>
      <c r="AC52">
        <v>805.125</v>
      </c>
      <c r="AD52">
        <v>296.846</v>
      </c>
      <c r="AE52">
        <v>296.846</v>
      </c>
      <c r="AF52">
        <v>296.846</v>
      </c>
      <c r="AG52">
        <v>0.204596</v>
      </c>
      <c r="AH52" t="s">
        <v>55</v>
      </c>
      <c r="AI52" t="s">
        <v>54</v>
      </c>
      <c r="AJ52">
        <v>893.97</v>
      </c>
      <c r="AK52">
        <v>9.6438999999999997E-2</v>
      </c>
    </row>
    <row r="53" spans="1:37" x14ac:dyDescent="0.25">
      <c r="A53">
        <v>1</v>
      </c>
      <c r="B53">
        <v>2022</v>
      </c>
      <c r="C53">
        <v>3</v>
      </c>
      <c r="D53">
        <v>1</v>
      </c>
      <c r="E53">
        <v>0.78712000000000004</v>
      </c>
      <c r="F53">
        <v>11228.1</v>
      </c>
      <c r="G53">
        <v>10062.299999999999</v>
      </c>
      <c r="H53">
        <v>5732.57</v>
      </c>
      <c r="I53">
        <v>0.28295199999999998</v>
      </c>
      <c r="J53">
        <v>3813.08</v>
      </c>
      <c r="K53">
        <v>25.927499999999998</v>
      </c>
      <c r="L53">
        <v>22.4329</v>
      </c>
      <c r="M53">
        <v>18.938300000000002</v>
      </c>
      <c r="N53">
        <v>11.3521</v>
      </c>
      <c r="O53">
        <v>8.3872999999999998</v>
      </c>
      <c r="P53">
        <v>5.4225000000000003</v>
      </c>
      <c r="Q53">
        <v>3.4141699999999998E-3</v>
      </c>
      <c r="R53" t="s">
        <v>55</v>
      </c>
      <c r="S53">
        <v>129.08500000000001</v>
      </c>
      <c r="T53">
        <v>82.595299999999995</v>
      </c>
      <c r="U53">
        <v>79.096000000000004</v>
      </c>
      <c r="V53">
        <v>43.429200000000002</v>
      </c>
      <c r="W53">
        <v>22.584599999999998</v>
      </c>
      <c r="X53">
        <v>21.015599999999999</v>
      </c>
      <c r="Y53">
        <v>2.5848599999999999E-2</v>
      </c>
      <c r="Z53" t="s">
        <v>55</v>
      </c>
      <c r="AA53">
        <v>997.30899999999997</v>
      </c>
      <c r="AB53">
        <v>997.30899999999997</v>
      </c>
      <c r="AC53">
        <v>997.30899999999997</v>
      </c>
      <c r="AD53">
        <v>364.32100000000003</v>
      </c>
      <c r="AE53">
        <v>364.32100000000003</v>
      </c>
      <c r="AF53">
        <v>364.32100000000003</v>
      </c>
      <c r="AG53">
        <v>0.21481500000000001</v>
      </c>
      <c r="AH53" t="s">
        <v>55</v>
      </c>
      <c r="AI53" t="s">
        <v>54</v>
      </c>
      <c r="AJ53">
        <v>1102.3399999999999</v>
      </c>
      <c r="AK53">
        <v>0.109551</v>
      </c>
    </row>
    <row r="54" spans="1:37" x14ac:dyDescent="0.25">
      <c r="A54">
        <v>1</v>
      </c>
      <c r="B54">
        <v>2023</v>
      </c>
      <c r="C54">
        <v>3</v>
      </c>
      <c r="D54">
        <v>1</v>
      </c>
      <c r="E54">
        <v>0.81447599999999998</v>
      </c>
      <c r="F54">
        <v>11875.9</v>
      </c>
      <c r="G54">
        <v>10683</v>
      </c>
      <c r="H54">
        <v>6121.88</v>
      </c>
      <c r="I54">
        <v>0.30216799999999999</v>
      </c>
      <c r="J54">
        <v>3886.68</v>
      </c>
      <c r="K54">
        <v>28.565200000000001</v>
      </c>
      <c r="L54">
        <v>24.850200000000001</v>
      </c>
      <c r="M54">
        <v>21.135200000000001</v>
      </c>
      <c r="N54">
        <v>12.212899999999999</v>
      </c>
      <c r="O54">
        <v>9.1015499999999996</v>
      </c>
      <c r="P54">
        <v>5.9901900000000001</v>
      </c>
      <c r="Q54">
        <v>3.5328400000000002E-3</v>
      </c>
      <c r="R54" t="s">
        <v>55</v>
      </c>
      <c r="S54">
        <v>145.16399999999999</v>
      </c>
      <c r="T54">
        <v>94.298000000000002</v>
      </c>
      <c r="U54">
        <v>90.469399999999993</v>
      </c>
      <c r="V54">
        <v>47.918199999999999</v>
      </c>
      <c r="W54">
        <v>25.675599999999999</v>
      </c>
      <c r="X54">
        <v>24.0014</v>
      </c>
      <c r="Y54">
        <v>2.6747E-2</v>
      </c>
      <c r="Z54" t="s">
        <v>55</v>
      </c>
      <c r="AA54">
        <v>1123.5999999999999</v>
      </c>
      <c r="AB54">
        <v>1123.5999999999999</v>
      </c>
      <c r="AC54">
        <v>1123.5999999999999</v>
      </c>
      <c r="AD54">
        <v>399.86399999999998</v>
      </c>
      <c r="AE54">
        <v>399.86399999999998</v>
      </c>
      <c r="AF54">
        <v>399.86399999999998</v>
      </c>
      <c r="AG54">
        <v>0.22228100000000001</v>
      </c>
      <c r="AH54" t="s">
        <v>55</v>
      </c>
      <c r="AI54" t="s">
        <v>54</v>
      </c>
      <c r="AJ54">
        <v>1242.75</v>
      </c>
      <c r="AK54">
        <v>0.116329</v>
      </c>
    </row>
    <row r="55" spans="1:37" x14ac:dyDescent="0.25">
      <c r="A55">
        <v>1</v>
      </c>
      <c r="B55">
        <v>2024</v>
      </c>
      <c r="C55">
        <v>3</v>
      </c>
      <c r="D55">
        <v>1</v>
      </c>
      <c r="E55">
        <v>0.833677</v>
      </c>
      <c r="F55">
        <v>12392.4</v>
      </c>
      <c r="G55">
        <v>11170.7</v>
      </c>
      <c r="H55">
        <v>6428.28</v>
      </c>
      <c r="I55">
        <v>0.31729099999999999</v>
      </c>
      <c r="J55">
        <v>3940.06</v>
      </c>
      <c r="K55">
        <v>30.475999999999999</v>
      </c>
      <c r="L55">
        <v>26.570599999999999</v>
      </c>
      <c r="M55">
        <v>22.665299999999998</v>
      </c>
      <c r="N55">
        <v>12.815799999999999</v>
      </c>
      <c r="O55">
        <v>9.5698500000000006</v>
      </c>
      <c r="P55">
        <v>6.3239400000000003</v>
      </c>
      <c r="Q55">
        <v>3.61612E-3</v>
      </c>
      <c r="R55" t="s">
        <v>55</v>
      </c>
      <c r="S55">
        <v>157.642</v>
      </c>
      <c r="T55">
        <v>103.221</v>
      </c>
      <c r="U55">
        <v>99.124499999999998</v>
      </c>
      <c r="V55">
        <v>50.882399999999997</v>
      </c>
      <c r="W55">
        <v>27.561</v>
      </c>
      <c r="X55">
        <v>25.805599999999998</v>
      </c>
      <c r="Y55">
        <v>2.7377599999999998E-2</v>
      </c>
      <c r="Z55" t="s">
        <v>55</v>
      </c>
      <c r="AA55">
        <v>1195.07</v>
      </c>
      <c r="AB55">
        <v>1195.07</v>
      </c>
      <c r="AC55">
        <v>1195.07</v>
      </c>
      <c r="AD55">
        <v>418.25</v>
      </c>
      <c r="AE55">
        <v>418.25</v>
      </c>
      <c r="AF55">
        <v>418.25</v>
      </c>
      <c r="AG55">
        <v>0.227521</v>
      </c>
      <c r="AH55" t="s">
        <v>55</v>
      </c>
      <c r="AI55" t="s">
        <v>54</v>
      </c>
      <c r="AJ55">
        <v>1324.86</v>
      </c>
      <c r="AK55">
        <v>0.118602</v>
      </c>
    </row>
    <row r="56" spans="1:37" x14ac:dyDescent="0.25">
      <c r="A56">
        <v>1</v>
      </c>
      <c r="B56">
        <v>2025</v>
      </c>
      <c r="C56">
        <v>3</v>
      </c>
      <c r="D56">
        <v>1</v>
      </c>
      <c r="E56">
        <v>0.84838599999999997</v>
      </c>
      <c r="F56">
        <v>12825.9</v>
      </c>
      <c r="G56">
        <v>11582.5</v>
      </c>
      <c r="H56">
        <v>6684.59</v>
      </c>
      <c r="I56">
        <v>0.32994200000000001</v>
      </c>
      <c r="J56">
        <v>3981.96</v>
      </c>
      <c r="K56">
        <v>32.013300000000001</v>
      </c>
      <c r="L56">
        <v>27.937000000000001</v>
      </c>
      <c r="M56">
        <v>23.860600000000002</v>
      </c>
      <c r="N56">
        <v>13.3171</v>
      </c>
      <c r="O56">
        <v>9.9495400000000007</v>
      </c>
      <c r="P56">
        <v>6.5820100000000004</v>
      </c>
      <c r="Q56">
        <v>3.6799200000000002E-3</v>
      </c>
      <c r="R56" t="s">
        <v>55</v>
      </c>
      <c r="S56">
        <v>167.39</v>
      </c>
      <c r="T56">
        <v>109.989</v>
      </c>
      <c r="U56">
        <v>105.66800000000001</v>
      </c>
      <c r="V56">
        <v>53.145699999999998</v>
      </c>
      <c r="W56">
        <v>28.867599999999999</v>
      </c>
      <c r="X56">
        <v>27.040199999999999</v>
      </c>
      <c r="Y56">
        <v>2.7860599999999999E-2</v>
      </c>
      <c r="Z56" t="s">
        <v>55</v>
      </c>
      <c r="AA56">
        <v>1242.8599999999999</v>
      </c>
      <c r="AB56">
        <v>1242.8599999999999</v>
      </c>
      <c r="AC56">
        <v>1242.8599999999999</v>
      </c>
      <c r="AD56">
        <v>432.161</v>
      </c>
      <c r="AE56">
        <v>432.161</v>
      </c>
      <c r="AF56">
        <v>432.161</v>
      </c>
      <c r="AG56">
        <v>0.23153599999999999</v>
      </c>
      <c r="AH56" t="s">
        <v>55</v>
      </c>
      <c r="AI56" t="s">
        <v>54</v>
      </c>
      <c r="AJ56">
        <v>1380.79</v>
      </c>
      <c r="AK56">
        <v>0.119213</v>
      </c>
    </row>
    <row r="57" spans="1:37" x14ac:dyDescent="0.25">
      <c r="A57">
        <v>1</v>
      </c>
      <c r="B57">
        <v>2026</v>
      </c>
      <c r="C57">
        <v>3</v>
      </c>
      <c r="D57">
        <v>1</v>
      </c>
      <c r="E57">
        <v>0.86059099999999999</v>
      </c>
      <c r="F57">
        <v>13204.6</v>
      </c>
      <c r="G57">
        <v>11945.2</v>
      </c>
      <c r="H57">
        <v>6913.31</v>
      </c>
      <c r="I57">
        <v>0.34123100000000001</v>
      </c>
      <c r="J57">
        <v>4017.41</v>
      </c>
      <c r="K57">
        <v>33.346200000000003</v>
      </c>
      <c r="L57">
        <v>29.120200000000001</v>
      </c>
      <c r="M57">
        <v>24.894300000000001</v>
      </c>
      <c r="N57">
        <v>13.7605</v>
      </c>
      <c r="O57">
        <v>10.288500000000001</v>
      </c>
      <c r="P57">
        <v>6.8164400000000001</v>
      </c>
      <c r="Q57">
        <v>3.7328600000000002E-3</v>
      </c>
      <c r="R57" t="s">
        <v>55</v>
      </c>
      <c r="S57">
        <v>175.006</v>
      </c>
      <c r="T57">
        <v>115.176</v>
      </c>
      <c r="U57">
        <v>110.673</v>
      </c>
      <c r="V57">
        <v>55.036299999999997</v>
      </c>
      <c r="W57">
        <v>29.920400000000001</v>
      </c>
      <c r="X57">
        <v>28.029900000000001</v>
      </c>
      <c r="Y57">
        <v>2.8261399999999999E-2</v>
      </c>
      <c r="Z57" t="s">
        <v>55</v>
      </c>
      <c r="AA57">
        <v>1283.0999999999999</v>
      </c>
      <c r="AB57">
        <v>1283.0999999999999</v>
      </c>
      <c r="AC57">
        <v>1283.0999999999999</v>
      </c>
      <c r="AD57">
        <v>445.42500000000001</v>
      </c>
      <c r="AE57">
        <v>445.42500000000001</v>
      </c>
      <c r="AF57">
        <v>445.42500000000001</v>
      </c>
      <c r="AG57">
        <v>0.23486699999999999</v>
      </c>
      <c r="AH57" t="s">
        <v>55</v>
      </c>
      <c r="AI57" t="s">
        <v>54</v>
      </c>
      <c r="AJ57">
        <v>1427.4</v>
      </c>
      <c r="AK57">
        <v>0.119495</v>
      </c>
    </row>
    <row r="58" spans="1:37" x14ac:dyDescent="0.25">
      <c r="A58">
        <v>1</v>
      </c>
      <c r="B58">
        <v>2027</v>
      </c>
      <c r="C58">
        <v>3</v>
      </c>
      <c r="D58">
        <v>1</v>
      </c>
      <c r="E58">
        <v>0.87093600000000004</v>
      </c>
      <c r="F58">
        <v>13536.7</v>
      </c>
      <c r="G58">
        <v>12264.5</v>
      </c>
      <c r="H58">
        <v>7119.78</v>
      </c>
      <c r="I58">
        <v>0.35142200000000001</v>
      </c>
      <c r="J58">
        <v>4047.95</v>
      </c>
      <c r="K58">
        <v>34.508099999999999</v>
      </c>
      <c r="L58">
        <v>30.155200000000001</v>
      </c>
      <c r="M58">
        <v>25.802299999999999</v>
      </c>
      <c r="N58">
        <v>14.145300000000001</v>
      </c>
      <c r="O58">
        <v>10.585900000000001</v>
      </c>
      <c r="P58">
        <v>7.0264699999999998</v>
      </c>
      <c r="Q58">
        <v>3.77773E-3</v>
      </c>
      <c r="R58" t="s">
        <v>55</v>
      </c>
      <c r="S58">
        <v>180.87100000000001</v>
      </c>
      <c r="T58">
        <v>119.134</v>
      </c>
      <c r="U58">
        <v>114.48699999999999</v>
      </c>
      <c r="V58">
        <v>56.621000000000002</v>
      </c>
      <c r="W58">
        <v>30.8048</v>
      </c>
      <c r="X58">
        <v>28.861599999999999</v>
      </c>
      <c r="Y58">
        <v>2.8601100000000001E-2</v>
      </c>
      <c r="Z58" t="s">
        <v>55</v>
      </c>
      <c r="AA58">
        <v>1319.14</v>
      </c>
      <c r="AB58">
        <v>1319.14</v>
      </c>
      <c r="AC58">
        <v>1319.14</v>
      </c>
      <c r="AD58">
        <v>457.70699999999999</v>
      </c>
      <c r="AE58">
        <v>457.70699999999999</v>
      </c>
      <c r="AF58">
        <v>457.70699999999999</v>
      </c>
      <c r="AG58">
        <v>0.23769000000000001</v>
      </c>
      <c r="AH58" t="s">
        <v>55</v>
      </c>
      <c r="AI58" t="s">
        <v>54</v>
      </c>
      <c r="AJ58">
        <v>1468.43</v>
      </c>
      <c r="AK58">
        <v>0.11973</v>
      </c>
    </row>
    <row r="59" spans="1:37" x14ac:dyDescent="0.25">
      <c r="A59">
        <v>1</v>
      </c>
      <c r="B59">
        <v>2028</v>
      </c>
      <c r="C59">
        <v>3</v>
      </c>
      <c r="D59">
        <v>1</v>
      </c>
      <c r="E59">
        <v>0.87969200000000003</v>
      </c>
      <c r="F59">
        <v>13825.8</v>
      </c>
      <c r="G59">
        <v>12542.8</v>
      </c>
      <c r="H59">
        <v>7304.44</v>
      </c>
      <c r="I59">
        <v>0.360537</v>
      </c>
      <c r="J59">
        <v>4074.16</v>
      </c>
      <c r="K59">
        <v>35.503100000000003</v>
      </c>
      <c r="L59">
        <v>31.043500000000002</v>
      </c>
      <c r="M59">
        <v>26.5839</v>
      </c>
      <c r="N59">
        <v>14.4709</v>
      </c>
      <c r="O59">
        <v>10.8384</v>
      </c>
      <c r="P59">
        <v>7.2059199999999999</v>
      </c>
      <c r="Q59">
        <v>3.8157099999999999E-3</v>
      </c>
      <c r="R59" t="s">
        <v>55</v>
      </c>
      <c r="S59">
        <v>185.48099999999999</v>
      </c>
      <c r="T59">
        <v>122.23399999999999</v>
      </c>
      <c r="U59">
        <v>117.474</v>
      </c>
      <c r="V59">
        <v>57.941099999999999</v>
      </c>
      <c r="W59">
        <v>31.546800000000001</v>
      </c>
      <c r="X59">
        <v>29.560099999999998</v>
      </c>
      <c r="Y59">
        <v>2.88887E-2</v>
      </c>
      <c r="Z59" t="s">
        <v>55</v>
      </c>
      <c r="AA59">
        <v>1350.49</v>
      </c>
      <c r="AB59">
        <v>1350.49</v>
      </c>
      <c r="AC59">
        <v>1350.49</v>
      </c>
      <c r="AD59">
        <v>468.31799999999998</v>
      </c>
      <c r="AE59">
        <v>468.31799999999998</v>
      </c>
      <c r="AF59">
        <v>468.31799999999998</v>
      </c>
      <c r="AG59">
        <v>0.24007999999999999</v>
      </c>
      <c r="AH59" t="s">
        <v>55</v>
      </c>
      <c r="AI59" t="s">
        <v>54</v>
      </c>
      <c r="AJ59">
        <v>1503.77</v>
      </c>
      <c r="AK59">
        <v>0.119891</v>
      </c>
    </row>
    <row r="60" spans="1:37" x14ac:dyDescent="0.25">
      <c r="A60">
        <v>1</v>
      </c>
      <c r="B60">
        <v>2029</v>
      </c>
      <c r="C60">
        <v>3</v>
      </c>
      <c r="D60">
        <v>1</v>
      </c>
      <c r="E60">
        <v>0.88701200000000002</v>
      </c>
      <c r="F60">
        <v>14074.3</v>
      </c>
      <c r="G60">
        <v>12781.9</v>
      </c>
      <c r="H60">
        <v>7466.33</v>
      </c>
      <c r="I60">
        <v>0.36852699999999999</v>
      </c>
      <c r="J60">
        <v>4096.34</v>
      </c>
      <c r="K60">
        <v>36.342199999999998</v>
      </c>
      <c r="L60">
        <v>31.792899999999999</v>
      </c>
      <c r="M60">
        <v>27.2437</v>
      </c>
      <c r="N60">
        <v>14.7431</v>
      </c>
      <c r="O60">
        <v>11.049099999999999</v>
      </c>
      <c r="P60">
        <v>7.3551399999999996</v>
      </c>
      <c r="Q60">
        <v>3.84747E-3</v>
      </c>
      <c r="R60" t="s">
        <v>55</v>
      </c>
      <c r="S60">
        <v>189.23699999999999</v>
      </c>
      <c r="T60">
        <v>124.756</v>
      </c>
      <c r="U60">
        <v>119.902</v>
      </c>
      <c r="V60">
        <v>59.039299999999997</v>
      </c>
      <c r="W60">
        <v>32.1646</v>
      </c>
      <c r="X60">
        <v>30.1418</v>
      </c>
      <c r="Y60">
        <v>2.9129100000000002E-2</v>
      </c>
      <c r="Z60" t="s">
        <v>55</v>
      </c>
      <c r="AA60">
        <v>1376.81</v>
      </c>
      <c r="AB60">
        <v>1376.81</v>
      </c>
      <c r="AC60">
        <v>1376.81</v>
      </c>
      <c r="AD60">
        <v>477.14299999999997</v>
      </c>
      <c r="AE60">
        <v>477.14299999999997</v>
      </c>
      <c r="AF60">
        <v>477.14299999999997</v>
      </c>
      <c r="AG60">
        <v>0.24207699999999999</v>
      </c>
      <c r="AH60" t="s">
        <v>55</v>
      </c>
      <c r="AI60" t="s">
        <v>54</v>
      </c>
      <c r="AJ60">
        <v>1533.36</v>
      </c>
      <c r="AK60">
        <v>0.119963</v>
      </c>
    </row>
    <row r="61" spans="1:37" x14ac:dyDescent="0.25">
      <c r="A61">
        <v>1</v>
      </c>
      <c r="B61">
        <v>2030</v>
      </c>
      <c r="C61">
        <v>3</v>
      </c>
      <c r="D61">
        <v>1</v>
      </c>
      <c r="E61">
        <v>0.89311700000000005</v>
      </c>
      <c r="F61">
        <v>14286.7</v>
      </c>
      <c r="G61">
        <v>12986.3</v>
      </c>
      <c r="H61">
        <v>7606.93</v>
      </c>
      <c r="I61">
        <v>0.375467</v>
      </c>
      <c r="J61">
        <v>4115.03</v>
      </c>
      <c r="K61">
        <v>37.046799999999998</v>
      </c>
      <c r="L61">
        <v>32.421799999999998</v>
      </c>
      <c r="M61">
        <v>27.796900000000001</v>
      </c>
      <c r="N61">
        <v>14.971</v>
      </c>
      <c r="O61">
        <v>11.225</v>
      </c>
      <c r="P61">
        <v>7.4790099999999997</v>
      </c>
      <c r="Q61">
        <v>3.8739500000000001E-3</v>
      </c>
      <c r="R61" t="s">
        <v>55</v>
      </c>
      <c r="S61">
        <v>192.36500000000001</v>
      </c>
      <c r="T61">
        <v>126.85299999999999</v>
      </c>
      <c r="U61">
        <v>121.922</v>
      </c>
      <c r="V61">
        <v>59.957500000000003</v>
      </c>
      <c r="W61">
        <v>32.679299999999998</v>
      </c>
      <c r="X61">
        <v>30.626100000000001</v>
      </c>
      <c r="Y61">
        <v>2.9329600000000001E-2</v>
      </c>
      <c r="Z61" t="s">
        <v>55</v>
      </c>
      <c r="AA61">
        <v>1398.67</v>
      </c>
      <c r="AB61">
        <v>1398.67</v>
      </c>
      <c r="AC61">
        <v>1398.67</v>
      </c>
      <c r="AD61">
        <v>484.46499999999997</v>
      </c>
      <c r="AE61">
        <v>484.46499999999997</v>
      </c>
      <c r="AF61">
        <v>484.46499999999997</v>
      </c>
      <c r="AG61">
        <v>0.24374299999999999</v>
      </c>
      <c r="AH61" t="s">
        <v>55</v>
      </c>
      <c r="AI61" t="s">
        <v>54</v>
      </c>
      <c r="AJ61">
        <v>1557.94</v>
      </c>
      <c r="AK61">
        <v>0.11996800000000001</v>
      </c>
    </row>
    <row r="62" spans="1:37" x14ac:dyDescent="0.25">
      <c r="A62">
        <v>1</v>
      </c>
      <c r="B62">
        <v>2031</v>
      </c>
      <c r="C62">
        <v>3</v>
      </c>
      <c r="D62">
        <v>1</v>
      </c>
      <c r="E62">
        <v>0.89820699999999998</v>
      </c>
      <c r="F62">
        <v>14467.8</v>
      </c>
      <c r="G62">
        <v>13160.6</v>
      </c>
      <c r="H62">
        <v>7728.26</v>
      </c>
      <c r="I62">
        <v>0.38145600000000002</v>
      </c>
      <c r="J62">
        <v>4130.7299999999996</v>
      </c>
      <c r="K62">
        <v>37.638500000000001</v>
      </c>
      <c r="L62">
        <v>32.9497</v>
      </c>
      <c r="M62">
        <v>28.260899999999999</v>
      </c>
      <c r="N62">
        <v>15.1624</v>
      </c>
      <c r="O62">
        <v>11.3725</v>
      </c>
      <c r="P62">
        <v>7.5824999999999996</v>
      </c>
      <c r="Q62">
        <v>3.89602E-3</v>
      </c>
      <c r="R62" t="s">
        <v>55</v>
      </c>
      <c r="S62">
        <v>194.98699999999999</v>
      </c>
      <c r="T62">
        <v>128.608</v>
      </c>
      <c r="U62">
        <v>123.611</v>
      </c>
      <c r="V62">
        <v>60.728400000000001</v>
      </c>
      <c r="W62">
        <v>33.1096</v>
      </c>
      <c r="X62">
        <v>31.030799999999999</v>
      </c>
      <c r="Y62">
        <v>2.9496700000000001E-2</v>
      </c>
      <c r="Z62" t="s">
        <v>55</v>
      </c>
      <c r="AA62">
        <v>1416.89</v>
      </c>
      <c r="AB62">
        <v>1416.89</v>
      </c>
      <c r="AC62">
        <v>1416.89</v>
      </c>
      <c r="AD62">
        <v>490.596</v>
      </c>
      <c r="AE62">
        <v>490.596</v>
      </c>
      <c r="AF62">
        <v>490.596</v>
      </c>
      <c r="AG62">
        <v>0.24513199999999999</v>
      </c>
      <c r="AH62" t="s">
        <v>55</v>
      </c>
      <c r="AI62" t="s">
        <v>54</v>
      </c>
      <c r="AJ62">
        <v>1578.44</v>
      </c>
      <c r="AK62">
        <v>0.119937</v>
      </c>
    </row>
    <row r="63" spans="1:37" x14ac:dyDescent="0.25">
      <c r="A63">
        <v>1</v>
      </c>
      <c r="B63">
        <v>2032</v>
      </c>
      <c r="C63">
        <v>3</v>
      </c>
      <c r="D63">
        <v>1</v>
      </c>
      <c r="E63">
        <v>0.90245900000000001</v>
      </c>
      <c r="F63">
        <v>14621.8</v>
      </c>
      <c r="G63">
        <v>13309</v>
      </c>
      <c r="H63">
        <v>7832.64</v>
      </c>
      <c r="I63">
        <v>0.38660800000000001</v>
      </c>
      <c r="J63">
        <v>4143.95</v>
      </c>
      <c r="K63">
        <v>38.136299999999999</v>
      </c>
      <c r="L63">
        <v>33.393599999999999</v>
      </c>
      <c r="M63">
        <v>28.6509</v>
      </c>
      <c r="N63">
        <v>15.323700000000001</v>
      </c>
      <c r="O63">
        <v>11.496600000000001</v>
      </c>
      <c r="P63">
        <v>7.6694800000000001</v>
      </c>
      <c r="Q63">
        <v>3.9144699999999998E-3</v>
      </c>
      <c r="R63" t="s">
        <v>55</v>
      </c>
      <c r="S63">
        <v>197.18600000000001</v>
      </c>
      <c r="T63">
        <v>130.077</v>
      </c>
      <c r="U63">
        <v>125.02500000000001</v>
      </c>
      <c r="V63">
        <v>61.377499999999998</v>
      </c>
      <c r="W63">
        <v>33.4709</v>
      </c>
      <c r="X63">
        <v>31.3704</v>
      </c>
      <c r="Y63">
        <v>2.9636300000000001E-2</v>
      </c>
      <c r="Z63" t="s">
        <v>55</v>
      </c>
      <c r="AA63">
        <v>1432.18</v>
      </c>
      <c r="AB63">
        <v>1432.18</v>
      </c>
      <c r="AC63">
        <v>1432.18</v>
      </c>
      <c r="AD63">
        <v>495.767</v>
      </c>
      <c r="AE63">
        <v>495.767</v>
      </c>
      <c r="AF63">
        <v>495.767</v>
      </c>
      <c r="AG63">
        <v>0.24629300000000001</v>
      </c>
      <c r="AH63" t="s">
        <v>55</v>
      </c>
      <c r="AI63" t="s">
        <v>54</v>
      </c>
      <c r="AJ63">
        <v>1595.65</v>
      </c>
      <c r="AK63">
        <v>0.119893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OFLs, etc.</vt:lpstr>
      <vt:lpstr>Opt1and2-Sept2017</vt:lpstr>
      <vt:lpstr>Opt3and4-Dec.18</vt:lpstr>
      <vt:lpstr>Opt5and6-Dec18</vt:lpstr>
      <vt:lpstr>Proj-PartAttain2017-2018-Dec.14</vt:lpstr>
      <vt:lpstr>Proj-AltAllocFullAttain2017-18</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John DeVore</cp:lastModifiedBy>
  <cp:lastPrinted>2018-02-14T19:31:21Z</cp:lastPrinted>
  <dcterms:created xsi:type="dcterms:W3CDTF">2017-08-22T18:19:54Z</dcterms:created>
  <dcterms:modified xsi:type="dcterms:W3CDTF">2018-02-14T19:33:59Z</dcterms:modified>
</cp:coreProperties>
</file>