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6270" windowWidth="15600" windowHeight="6315"/>
  </bookViews>
  <sheets>
    <sheet name="NEW OFLs by region " sheetId="4" r:id="rId1"/>
    <sheet name="Revised DCAC estimates" sheetId="5" r:id="rId2"/>
    <sheet name="OLD OFLs by region" sheetId="1" r:id="rId3"/>
    <sheet name="Coastwide" sheetId="3" r:id="rId4"/>
  </sheets>
  <calcPr calcId="125725"/>
</workbook>
</file>

<file path=xl/calcChain.xml><?xml version="1.0" encoding="utf-8"?>
<calcChain xmlns="http://schemas.openxmlformats.org/spreadsheetml/2006/main">
  <c r="B45" i="4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5"/>
  <c r="B24"/>
  <c r="B23"/>
  <c r="B22"/>
  <c r="B21"/>
  <c r="B19"/>
  <c r="B18"/>
  <c r="B17"/>
  <c r="B16"/>
  <c r="B15"/>
  <c r="B14"/>
  <c r="B13"/>
  <c r="B11"/>
  <c r="B10"/>
  <c r="B9"/>
  <c r="B8"/>
  <c r="B7"/>
  <c r="B6"/>
  <c r="J45" l="1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J14"/>
  <c r="I14"/>
  <c r="J13"/>
  <c r="I13"/>
  <c r="J12"/>
  <c r="I12"/>
  <c r="J11"/>
  <c r="I11"/>
  <c r="J10"/>
  <c r="I10"/>
  <c r="I9"/>
  <c r="J8"/>
  <c r="I8"/>
  <c r="J7"/>
  <c r="I7"/>
  <c r="J6"/>
  <c r="I6"/>
  <c r="J45" i="1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J16"/>
  <c r="I16"/>
  <c r="J15"/>
  <c r="I13"/>
  <c r="J13"/>
  <c r="I14"/>
  <c r="J14"/>
  <c r="I12"/>
  <c r="J12"/>
  <c r="I11"/>
  <c r="J11"/>
  <c r="J10"/>
  <c r="I10"/>
  <c r="I9"/>
  <c r="I7"/>
  <c r="J7"/>
  <c r="I8"/>
  <c r="J8"/>
  <c r="J6"/>
  <c r="I6"/>
</calcChain>
</file>

<file path=xl/sharedStrings.xml><?xml version="1.0" encoding="utf-8"?>
<sst xmlns="http://schemas.openxmlformats.org/spreadsheetml/2006/main" count="251" uniqueCount="122">
  <si>
    <t>Partitioning based on 1983-89 &amp; 1993-99 catch statistics</t>
  </si>
  <si>
    <t>Catch</t>
  </si>
  <si>
    <t>Prop. Catch</t>
  </si>
  <si>
    <t>OFL</t>
  </si>
  <si>
    <t>Common Name</t>
  </si>
  <si>
    <t>OFL Point Estimate</t>
  </si>
  <si>
    <t>North</t>
  </si>
  <si>
    <t>South</t>
  </si>
  <si>
    <t>Rockfish</t>
  </si>
  <si>
    <t>Aurora rockfish</t>
  </si>
  <si>
    <t>Bank rockfish</t>
  </si>
  <si>
    <t>Black-and-Yellow rockfish</t>
  </si>
  <si>
    <t>Bocaccio (North of 40°10')</t>
  </si>
  <si>
    <t>--</t>
  </si>
  <si>
    <t>Bronzespotted rockfish</t>
  </si>
  <si>
    <t>Brown rockfish</t>
  </si>
  <si>
    <t>Calico rockfish</t>
  </si>
  <si>
    <t>China rockfish</t>
  </si>
  <si>
    <t>Copper rockfish</t>
  </si>
  <si>
    <t>Cowcod (N. of Pt. Conception)</t>
  </si>
  <si>
    <t>Flag rockfish</t>
  </si>
  <si>
    <t>Grass rockfish</t>
  </si>
  <si>
    <t>Greenblotched rockfish</t>
  </si>
  <si>
    <t>Greenspotted rockfish</t>
  </si>
  <si>
    <t>Harlequin rockfish</t>
  </si>
  <si>
    <t>Honeycomb rockfish</t>
  </si>
  <si>
    <t>Kelp rockfish</t>
  </si>
  <si>
    <t>Mexican Rockfish</t>
  </si>
  <si>
    <t>Olive rockfish</t>
  </si>
  <si>
    <t>Pink rockfish</t>
  </si>
  <si>
    <t>Pinkrose rockfish</t>
  </si>
  <si>
    <t>Quillback rockfish</t>
  </si>
  <si>
    <t>Redbanded rockfish</t>
  </si>
  <si>
    <t>Redstripe rockfish</t>
  </si>
  <si>
    <t>Rosethorn rockfish</t>
  </si>
  <si>
    <t>Rosy rockfish</t>
  </si>
  <si>
    <t>Rougheye rockfish</t>
  </si>
  <si>
    <t>Sharpchin rockfish</t>
  </si>
  <si>
    <t>Shortraker rockfish</t>
  </si>
  <si>
    <t>Silvergray rockfish</t>
  </si>
  <si>
    <t>Speckled rockfish</t>
  </si>
  <si>
    <t>Squarespot Rockfish</t>
  </si>
  <si>
    <t>Starry rockfish</t>
  </si>
  <si>
    <t>Stripetail rockfish</t>
  </si>
  <si>
    <t>Swordspine rockfish</t>
  </si>
  <si>
    <t>Tiger Rockfish</t>
  </si>
  <si>
    <t>Treefish</t>
  </si>
  <si>
    <t>Vermillion rockfish</t>
  </si>
  <si>
    <t>Yellowmouth rockfish</t>
  </si>
  <si>
    <t>Yellowtail rockfish (South of 40°10')</t>
  </si>
  <si>
    <t>ARRA</t>
  </si>
  <si>
    <t>BRWN</t>
  </si>
  <si>
    <t>BYEL</t>
  </si>
  <si>
    <t>CHNA</t>
  </si>
  <si>
    <t>COPP</t>
  </si>
  <si>
    <t>DSRK</t>
  </si>
  <si>
    <t>FLAG</t>
  </si>
  <si>
    <t>GBLC</t>
  </si>
  <si>
    <t>GRAS</t>
  </si>
  <si>
    <t>GSPT</t>
  </si>
  <si>
    <t>KLPG_CA</t>
  </si>
  <si>
    <t>KLPR</t>
  </si>
  <si>
    <t>LSRK</t>
  </si>
  <si>
    <t>OLVE</t>
  </si>
  <si>
    <t>PDAB</t>
  </si>
  <si>
    <t>PNKR</t>
  </si>
  <si>
    <t>QLBK</t>
  </si>
  <si>
    <t>RDBD</t>
  </si>
  <si>
    <t>REDS</t>
  </si>
  <si>
    <t>REX</t>
  </si>
  <si>
    <t>REYE</t>
  </si>
  <si>
    <t>ROSY</t>
  </si>
  <si>
    <t>RSOL</t>
  </si>
  <si>
    <t>RSTN</t>
  </si>
  <si>
    <t>SHRP</t>
  </si>
  <si>
    <t>SLGR</t>
  </si>
  <si>
    <t>SPKL</t>
  </si>
  <si>
    <t>SRKR</t>
  </si>
  <si>
    <t>SSOL</t>
  </si>
  <si>
    <t>STAR</t>
  </si>
  <si>
    <t>STRK</t>
  </si>
  <si>
    <t>SWSP</t>
  </si>
  <si>
    <t>TREE</t>
  </si>
  <si>
    <t>VRML</t>
  </si>
  <si>
    <t>YMTH</t>
  </si>
  <si>
    <t>BANK</t>
  </si>
  <si>
    <t>BCAC</t>
  </si>
  <si>
    <t>BRNZ</t>
  </si>
  <si>
    <t>CWCD</t>
  </si>
  <si>
    <t>HNYC</t>
  </si>
  <si>
    <t>MXRF</t>
  </si>
  <si>
    <t>GRDR</t>
  </si>
  <si>
    <t>SSRK</t>
  </si>
  <si>
    <t>SQRS</t>
  </si>
  <si>
    <t>TIGR</t>
  </si>
  <si>
    <t>YTRK</t>
  </si>
  <si>
    <t>Quantiles</t>
  </si>
  <si>
    <t>Group</t>
  </si>
  <si>
    <t>Scientific Name</t>
  </si>
  <si>
    <t>Common Name, Region</t>
  </si>
  <si>
    <t>Start</t>
  </si>
  <si>
    <t>End</t>
  </si>
  <si>
    <t>Mean</t>
  </si>
  <si>
    <t>Year</t>
  </si>
  <si>
    <t>Sebastes carnatus</t>
  </si>
  <si>
    <t>Gopher rockfish, South</t>
  </si>
  <si>
    <t>Sebastes hopkinsi</t>
  </si>
  <si>
    <t>Squarespot rockfish</t>
  </si>
  <si>
    <t>Sebastes macdonaldi</t>
  </si>
  <si>
    <t>Mexican rockfish</t>
  </si>
  <si>
    <t>Sebastes melanostomus</t>
  </si>
  <si>
    <t>Blackgill rockfish, North</t>
  </si>
  <si>
    <t>Sebastes mystinus</t>
  </si>
  <si>
    <t>Blue rockfish, South</t>
  </si>
  <si>
    <t>Blue rockfish, North</t>
  </si>
  <si>
    <t>Sebastes umbrosus</t>
  </si>
  <si>
    <t>Elasmobranch</t>
  </si>
  <si>
    <t>Galeorhinus zyopterus</t>
  </si>
  <si>
    <t>Soupfin shark</t>
  </si>
  <si>
    <t>REVISED ESTIMATES:</t>
  </si>
  <si>
    <t>OLD ESTIMATES:</t>
  </si>
  <si>
    <t>Coastwide estimates from DB-SRA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</si>
</sst>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2" fillId="2" borderId="0" xfId="0" applyFont="1" applyFill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B3" sqref="B3"/>
    </sheetView>
  </sheetViews>
  <sheetFormatPr defaultRowHeight="15"/>
  <cols>
    <col min="1" max="1" width="32.85546875" bestFit="1" customWidth="1"/>
    <col min="2" max="2" width="17.85546875" bestFit="1" customWidth="1"/>
  </cols>
  <sheetData>
    <row r="1" spans="1:10">
      <c r="C1" t="s">
        <v>0</v>
      </c>
    </row>
    <row r="2" spans="1:10">
      <c r="C2" t="s">
        <v>1</v>
      </c>
      <c r="F2" t="s">
        <v>2</v>
      </c>
      <c r="I2" t="s">
        <v>3</v>
      </c>
    </row>
    <row r="3" spans="1:10">
      <c r="A3" t="s">
        <v>4</v>
      </c>
      <c r="B3" t="s">
        <v>5</v>
      </c>
      <c r="C3" t="s">
        <v>6</v>
      </c>
      <c r="D3" t="s">
        <v>7</v>
      </c>
      <c r="F3" t="s">
        <v>6</v>
      </c>
      <c r="G3" t="s">
        <v>7</v>
      </c>
      <c r="I3" t="s">
        <v>6</v>
      </c>
      <c r="J3" t="s">
        <v>7</v>
      </c>
    </row>
    <row r="5" spans="1:10">
      <c r="A5" t="s">
        <v>8</v>
      </c>
    </row>
    <row r="6" spans="1:10">
      <c r="A6" t="s">
        <v>9</v>
      </c>
      <c r="B6" s="1">
        <f>Coastwide!B3</f>
        <v>41.443078999999997</v>
      </c>
      <c r="C6" s="1">
        <v>397.66374899999994</v>
      </c>
      <c r="D6" s="1">
        <v>674.61145899999985</v>
      </c>
      <c r="E6" s="1"/>
      <c r="F6" s="1">
        <v>0.37085978117662494</v>
      </c>
      <c r="G6" s="1">
        <v>0.62914021882337501</v>
      </c>
      <c r="H6" s="1"/>
      <c r="I6" s="1">
        <f>B6*F6</f>
        <v>15.36957120922558</v>
      </c>
      <c r="J6" s="1">
        <f>B6*G6</f>
        <v>26.073507790774414</v>
      </c>
    </row>
    <row r="7" spans="1:10">
      <c r="A7" t="s">
        <v>10</v>
      </c>
      <c r="B7" s="1">
        <f>Coastwide!B38</f>
        <v>520.45254199999999</v>
      </c>
      <c r="C7" s="1">
        <v>437.89456833797146</v>
      </c>
      <c r="D7" s="1">
        <v>12783.463610662027</v>
      </c>
      <c r="E7" s="1"/>
      <c r="F7" s="1">
        <v>3.3120240932092482E-2</v>
      </c>
      <c r="G7" s="1">
        <v>0.96687975906790746</v>
      </c>
      <c r="H7" s="1"/>
      <c r="I7" s="1">
        <f t="shared" ref="I7:I8" si="0">B7*F7</f>
        <v>17.237513584759981</v>
      </c>
      <c r="J7" s="1">
        <f t="shared" ref="J7:J8" si="1">B7*G7</f>
        <v>503.21502841524</v>
      </c>
    </row>
    <row r="8" spans="1:10">
      <c r="A8" t="s">
        <v>11</v>
      </c>
      <c r="B8" s="1">
        <f>Coastwide!B5</f>
        <v>27.549213999999999</v>
      </c>
      <c r="C8" s="1">
        <v>0.17253490892775505</v>
      </c>
      <c r="D8" s="1">
        <v>350.89821709107218</v>
      </c>
      <c r="E8" s="1"/>
      <c r="F8" s="1">
        <v>4.9145338352696234E-4</v>
      </c>
      <c r="G8" s="1">
        <v>0.99950854661647315</v>
      </c>
      <c r="H8" s="1"/>
      <c r="I8" s="1">
        <f t="shared" si="0"/>
        <v>1.353915443380836E-2</v>
      </c>
      <c r="J8" s="1">
        <f t="shared" si="1"/>
        <v>27.535674845566195</v>
      </c>
    </row>
    <row r="9" spans="1:10">
      <c r="A9" t="s">
        <v>12</v>
      </c>
      <c r="B9" s="1">
        <f>Coastwide!B39</f>
        <v>284.01358499999998</v>
      </c>
      <c r="C9" s="1" t="s">
        <v>13</v>
      </c>
      <c r="D9" s="1" t="s">
        <v>13</v>
      </c>
      <c r="E9" s="1"/>
      <c r="F9" s="1" t="s">
        <v>13</v>
      </c>
      <c r="G9" s="1" t="s">
        <v>13</v>
      </c>
      <c r="H9" s="1"/>
      <c r="I9" s="1">
        <f>B9</f>
        <v>284.01358499999998</v>
      </c>
      <c r="J9" s="1" t="s">
        <v>13</v>
      </c>
    </row>
    <row r="10" spans="1:10">
      <c r="A10" t="s">
        <v>14</v>
      </c>
      <c r="B10" s="1">
        <f>Coastwide!B40</f>
        <v>3.6464729999999999</v>
      </c>
      <c r="C10" s="1">
        <v>0</v>
      </c>
      <c r="D10" s="1">
        <v>264.20287400000001</v>
      </c>
      <c r="E10" s="1"/>
      <c r="F10" s="1">
        <v>0</v>
      </c>
      <c r="G10" s="1">
        <v>1</v>
      </c>
      <c r="H10" s="1"/>
      <c r="I10" s="1">
        <f t="shared" ref="I10:I14" si="2">B10*F10</f>
        <v>0</v>
      </c>
      <c r="J10" s="1">
        <f t="shared" ref="J10:J14" si="3">B10*G10</f>
        <v>3.6464729999999999</v>
      </c>
    </row>
    <row r="11" spans="1:10">
      <c r="A11" t="s">
        <v>15</v>
      </c>
      <c r="B11" s="1">
        <f>Coastwide!B4</f>
        <v>210.120237</v>
      </c>
      <c r="C11" s="1">
        <v>60.393223894897851</v>
      </c>
      <c r="D11" s="1">
        <v>2233.9008171051019</v>
      </c>
      <c r="E11" s="1"/>
      <c r="F11" s="1">
        <v>2.6323227457180961E-2</v>
      </c>
      <c r="G11" s="1">
        <v>0.97367677254281904</v>
      </c>
      <c r="H11" s="1"/>
      <c r="I11" s="1">
        <f t="shared" si="2"/>
        <v>5.5310427919077707</v>
      </c>
      <c r="J11" s="1">
        <f t="shared" si="3"/>
        <v>204.58919420809224</v>
      </c>
    </row>
    <row r="12" spans="1:10">
      <c r="A12" t="s">
        <v>16</v>
      </c>
      <c r="B12" s="1">
        <v>0</v>
      </c>
      <c r="C12" s="1">
        <v>0</v>
      </c>
      <c r="D12" s="1">
        <v>5.7896689999999991</v>
      </c>
      <c r="E12" s="1"/>
      <c r="F12" s="1">
        <v>0</v>
      </c>
      <c r="G12" s="1">
        <v>1</v>
      </c>
      <c r="H12" s="1"/>
      <c r="I12" s="1">
        <f t="shared" si="2"/>
        <v>0</v>
      </c>
      <c r="J12" s="1">
        <f t="shared" si="3"/>
        <v>0</v>
      </c>
    </row>
    <row r="13" spans="1:10">
      <c r="A13" t="s">
        <v>17</v>
      </c>
      <c r="B13" s="1">
        <f>Coastwide!B6</f>
        <v>26.42728</v>
      </c>
      <c r="C13" s="1">
        <v>173.99560839464149</v>
      </c>
      <c r="D13" s="1">
        <v>293.83263260535853</v>
      </c>
      <c r="E13" s="1"/>
      <c r="F13" s="1">
        <v>0.37192198577563312</v>
      </c>
      <c r="G13" s="1">
        <v>0.62807801422436682</v>
      </c>
      <c r="H13" s="1"/>
      <c r="I13" s="1">
        <f t="shared" si="2"/>
        <v>9.8288864562486733</v>
      </c>
      <c r="J13" s="1">
        <f t="shared" si="3"/>
        <v>16.598393543751325</v>
      </c>
    </row>
    <row r="14" spans="1:10">
      <c r="A14" t="s">
        <v>18</v>
      </c>
      <c r="B14" s="1">
        <f>Coastwide!B7</f>
        <v>167.45331100000001</v>
      </c>
      <c r="C14" s="1">
        <v>190.21098832778409</v>
      </c>
      <c r="D14" s="1">
        <v>1036.8472006722161</v>
      </c>
      <c r="E14" s="1"/>
      <c r="F14" s="1">
        <v>0.1550138290367451</v>
      </c>
      <c r="G14" s="1">
        <v>0.84498617096325479</v>
      </c>
      <c r="H14" s="1"/>
      <c r="I14" s="1">
        <f t="shared" si="2"/>
        <v>25.957578922990908</v>
      </c>
      <c r="J14" s="1">
        <f t="shared" si="3"/>
        <v>141.49573207700908</v>
      </c>
    </row>
    <row r="15" spans="1:10">
      <c r="A15" t="s">
        <v>19</v>
      </c>
      <c r="B15" s="1">
        <f>Coastwide!B41</f>
        <v>4.7678380000000002</v>
      </c>
      <c r="C15" s="1" t="s">
        <v>13</v>
      </c>
      <c r="D15" s="1" t="s">
        <v>13</v>
      </c>
      <c r="E15" s="1"/>
      <c r="F15" s="1" t="s">
        <v>13</v>
      </c>
      <c r="G15" s="1" t="s">
        <v>13</v>
      </c>
      <c r="H15" s="1"/>
      <c r="I15" s="1" t="s">
        <v>13</v>
      </c>
      <c r="J15" s="1">
        <f>B15</f>
        <v>4.7678380000000002</v>
      </c>
    </row>
    <row r="16" spans="1:10">
      <c r="A16" t="s">
        <v>20</v>
      </c>
      <c r="B16" s="1">
        <f>Coastwide!B9</f>
        <v>23.496231000000002</v>
      </c>
      <c r="C16" s="1">
        <v>0.55273299999999992</v>
      </c>
      <c r="D16" s="1">
        <v>178.92978399999998</v>
      </c>
      <c r="E16" s="1"/>
      <c r="F16" s="1">
        <v>3.0795924262640019E-3</v>
      </c>
      <c r="G16" s="1">
        <v>0.99692040757373601</v>
      </c>
      <c r="H16" s="1"/>
      <c r="I16" s="1">
        <f t="shared" ref="I16:I44" si="4">B16*F16</f>
        <v>7.2358815033349455E-2</v>
      </c>
      <c r="J16" s="1">
        <f t="shared" ref="J16:J44" si="5">B16*G16</f>
        <v>23.423872184966651</v>
      </c>
    </row>
    <row r="17" spans="1:10">
      <c r="A17" t="s">
        <v>21</v>
      </c>
      <c r="B17" s="1">
        <f>Coastwide!B11</f>
        <v>60.283354000000003</v>
      </c>
      <c r="C17" s="1">
        <v>6.6116448646388752</v>
      </c>
      <c r="D17" s="1">
        <v>600.3336321353612</v>
      </c>
      <c r="E17" s="1"/>
      <c r="F17" s="1">
        <v>1.089331298089807E-2</v>
      </c>
      <c r="G17" s="1">
        <v>0.98910668701910198</v>
      </c>
      <c r="H17" s="1"/>
      <c r="I17" s="1">
        <f t="shared" si="4"/>
        <v>0.65668544266027362</v>
      </c>
      <c r="J17" s="1">
        <f t="shared" si="5"/>
        <v>59.626668557339734</v>
      </c>
    </row>
    <row r="18" spans="1:10">
      <c r="A18" t="s">
        <v>22</v>
      </c>
      <c r="B18" s="1">
        <f>Coastwide!B10</f>
        <v>24.407843</v>
      </c>
      <c r="C18" s="1">
        <v>12.065565999999999</v>
      </c>
      <c r="D18" s="1">
        <v>218.47882500000003</v>
      </c>
      <c r="E18" s="1"/>
      <c r="F18" s="1">
        <v>5.2335109727306262E-2</v>
      </c>
      <c r="G18" s="1">
        <v>0.94766489027269374</v>
      </c>
      <c r="H18" s="1"/>
      <c r="I18" s="1">
        <f t="shared" si="4"/>
        <v>1.2773871416118641</v>
      </c>
      <c r="J18" s="1">
        <f t="shared" si="5"/>
        <v>23.130455858388135</v>
      </c>
    </row>
    <row r="19" spans="1:10">
      <c r="A19" t="s">
        <v>23</v>
      </c>
      <c r="B19" s="1">
        <f>Coastwide!B12</f>
        <v>231.83395999999999</v>
      </c>
      <c r="C19" s="1">
        <v>295.89003684949961</v>
      </c>
      <c r="D19" s="1">
        <v>2770.1590561505009</v>
      </c>
      <c r="E19" s="1"/>
      <c r="F19" s="1">
        <v>9.6505316084154288E-2</v>
      </c>
      <c r="G19" s="1">
        <v>0.90349468391584564</v>
      </c>
      <c r="H19" s="1"/>
      <c r="I19" s="1">
        <f t="shared" si="4"/>
        <v>22.373209588841181</v>
      </c>
      <c r="J19" s="1">
        <f t="shared" si="5"/>
        <v>209.46075041115878</v>
      </c>
    </row>
    <row r="20" spans="1:10">
      <c r="A20" t="s">
        <v>24</v>
      </c>
      <c r="B20" s="1">
        <v>0</v>
      </c>
      <c r="C20" s="1">
        <v>1.87</v>
      </c>
      <c r="D20" s="1">
        <v>0</v>
      </c>
      <c r="E20" s="1"/>
      <c r="F20" s="1">
        <v>1</v>
      </c>
      <c r="G20" s="1">
        <v>0</v>
      </c>
      <c r="H20" s="1"/>
      <c r="I20" s="1">
        <f t="shared" si="4"/>
        <v>0</v>
      </c>
      <c r="J20" s="1">
        <f t="shared" si="5"/>
        <v>0</v>
      </c>
    </row>
    <row r="21" spans="1:10">
      <c r="A21" t="s">
        <v>25</v>
      </c>
      <c r="B21" s="1">
        <f>Coastwide!B42</f>
        <v>9.866778</v>
      </c>
      <c r="C21" s="1">
        <v>0</v>
      </c>
      <c r="D21" s="1">
        <v>55.917448</v>
      </c>
      <c r="E21" s="1"/>
      <c r="F21" s="1">
        <v>0</v>
      </c>
      <c r="G21" s="1">
        <v>1</v>
      </c>
      <c r="H21" s="1"/>
      <c r="I21" s="1">
        <f t="shared" si="4"/>
        <v>0</v>
      </c>
      <c r="J21" s="1">
        <f t="shared" si="5"/>
        <v>9.866778</v>
      </c>
    </row>
    <row r="22" spans="1:10">
      <c r="A22" t="s">
        <v>26</v>
      </c>
      <c r="B22" s="1">
        <f>Coastwide!B14</f>
        <v>27.668557</v>
      </c>
      <c r="C22" s="1">
        <v>5.7071805884785116E-2</v>
      </c>
      <c r="D22" s="1">
        <v>171.8582911941152</v>
      </c>
      <c r="E22" s="1"/>
      <c r="F22" s="1">
        <v>3.3197618228444843E-4</v>
      </c>
      <c r="G22" s="1">
        <v>0.99966802381771558</v>
      </c>
      <c r="H22" s="1"/>
      <c r="I22" s="1">
        <f t="shared" si="4"/>
        <v>9.185301922179652E-3</v>
      </c>
      <c r="J22" s="1">
        <f t="shared" si="5"/>
        <v>27.65937169807782</v>
      </c>
    </row>
    <row r="23" spans="1:10">
      <c r="A23" t="s">
        <v>27</v>
      </c>
      <c r="B23" s="1">
        <f>Coastwide!B43</f>
        <v>5.053191</v>
      </c>
      <c r="C23" s="1">
        <v>0</v>
      </c>
      <c r="D23" s="1">
        <v>28.844867999999998</v>
      </c>
      <c r="E23" s="1"/>
      <c r="F23" s="1">
        <v>0</v>
      </c>
      <c r="G23" s="1">
        <v>1</v>
      </c>
      <c r="H23" s="1"/>
      <c r="I23" s="1">
        <f t="shared" si="4"/>
        <v>0</v>
      </c>
      <c r="J23" s="1">
        <f t="shared" si="5"/>
        <v>5.053191</v>
      </c>
    </row>
    <row r="24" spans="1:10">
      <c r="A24" t="s">
        <v>28</v>
      </c>
      <c r="B24" s="1">
        <f>Coastwide!B16</f>
        <v>224.95780300000001</v>
      </c>
      <c r="C24" s="1">
        <v>2.1584397655337231</v>
      </c>
      <c r="D24" s="1">
        <v>1538.3534052344667</v>
      </c>
      <c r="E24" s="1"/>
      <c r="F24" s="1">
        <v>1.401118577918966E-3</v>
      </c>
      <c r="G24" s="1">
        <v>0.99859888142208098</v>
      </c>
      <c r="H24" s="1"/>
      <c r="I24" s="1">
        <f t="shared" si="4"/>
        <v>0.31519255703113491</v>
      </c>
      <c r="J24" s="1">
        <f t="shared" si="5"/>
        <v>224.64261044296887</v>
      </c>
    </row>
    <row r="25" spans="1:10">
      <c r="A25" t="s">
        <v>29</v>
      </c>
      <c r="B25" s="1">
        <f>Coastwide!B18</f>
        <v>2.5372059999999999</v>
      </c>
      <c r="C25" s="1">
        <v>4.9895000000000002E-2</v>
      </c>
      <c r="D25" s="1">
        <v>34.333793</v>
      </c>
      <c r="E25" s="1"/>
      <c r="F25" s="1">
        <v>1.4511241493349986E-3</v>
      </c>
      <c r="G25" s="1">
        <v>0.99854887585066499</v>
      </c>
      <c r="H25" s="1"/>
      <c r="I25" s="1">
        <f t="shared" si="4"/>
        <v>3.6818008984376544E-3</v>
      </c>
      <c r="J25" s="1">
        <f t="shared" si="5"/>
        <v>2.5335241991015622</v>
      </c>
    </row>
    <row r="26" spans="1:10">
      <c r="A26" t="s">
        <v>30</v>
      </c>
      <c r="B26" s="1">
        <v>0</v>
      </c>
      <c r="C26" s="1">
        <v>0.79831999999999992</v>
      </c>
      <c r="D26" s="1">
        <v>4.0487590000000004</v>
      </c>
      <c r="E26" s="1"/>
      <c r="F26" s="1">
        <v>0.16470125615860601</v>
      </c>
      <c r="G26" s="1">
        <v>0.83529874384139391</v>
      </c>
      <c r="H26" s="1"/>
      <c r="I26" s="1">
        <f t="shared" si="4"/>
        <v>0</v>
      </c>
      <c r="J26" s="1">
        <f t="shared" si="5"/>
        <v>0</v>
      </c>
    </row>
    <row r="27" spans="1:10">
      <c r="A27" t="s">
        <v>31</v>
      </c>
      <c r="B27" s="1">
        <f>Coastwide!B19</f>
        <v>12.759418</v>
      </c>
      <c r="C27" s="1">
        <v>146.35617026272959</v>
      </c>
      <c r="D27" s="1">
        <v>106.87969673727041</v>
      </c>
      <c r="E27" s="1"/>
      <c r="F27" s="1">
        <v>0.57794408034123224</v>
      </c>
      <c r="G27" s="1">
        <v>0.42205591965876782</v>
      </c>
      <c r="H27" s="1"/>
      <c r="I27" s="1">
        <f t="shared" si="4"/>
        <v>7.3742301016993652</v>
      </c>
      <c r="J27" s="1">
        <f t="shared" si="5"/>
        <v>5.3851878983006358</v>
      </c>
    </row>
    <row r="28" spans="1:10">
      <c r="A28" t="s">
        <v>32</v>
      </c>
      <c r="B28" s="1">
        <f>Coastwide!B20</f>
        <v>55.667470000000002</v>
      </c>
      <c r="C28" s="1">
        <v>1114.69964</v>
      </c>
      <c r="D28" s="1">
        <v>256.26997299999999</v>
      </c>
      <c r="E28" s="1"/>
      <c r="F28" s="1">
        <v>0.8130739218652544</v>
      </c>
      <c r="G28" s="1">
        <v>0.18692607813474565</v>
      </c>
      <c r="H28" s="1"/>
      <c r="I28" s="1">
        <f t="shared" si="4"/>
        <v>45.261768153216394</v>
      </c>
      <c r="J28" s="1">
        <f t="shared" si="5"/>
        <v>10.405701846783609</v>
      </c>
    </row>
    <row r="29" spans="1:10">
      <c r="A29" t="s">
        <v>33</v>
      </c>
      <c r="B29" s="1">
        <f>Coastwide!B21</f>
        <v>270.40320800000001</v>
      </c>
      <c r="C29" s="1">
        <v>4146.1172649999999</v>
      </c>
      <c r="D29" s="1">
        <v>7.5663760000000009</v>
      </c>
      <c r="E29" s="1"/>
      <c r="F29" s="1">
        <v>0.99817839376949324</v>
      </c>
      <c r="G29" s="1">
        <v>1.8216062305068557E-3</v>
      </c>
      <c r="H29" s="1"/>
      <c r="I29" s="1">
        <f t="shared" si="4"/>
        <v>269.91063983155817</v>
      </c>
      <c r="J29" s="1">
        <f t="shared" si="5"/>
        <v>0.49256816844184126</v>
      </c>
    </row>
    <row r="30" spans="1:10">
      <c r="A30" t="s">
        <v>34</v>
      </c>
      <c r="B30" s="1">
        <f>Coastwide!B26</f>
        <v>15.027592</v>
      </c>
      <c r="C30" s="1">
        <v>277.295704</v>
      </c>
      <c r="D30" s="1">
        <v>45.806593000000007</v>
      </c>
      <c r="E30" s="1"/>
      <c r="F30" s="1">
        <v>0.85822882280530488</v>
      </c>
      <c r="G30" s="1">
        <v>0.14177117719469509</v>
      </c>
      <c r="H30" s="1"/>
      <c r="I30" s="1">
        <f t="shared" si="4"/>
        <v>12.897112591758418</v>
      </c>
      <c r="J30" s="1">
        <f t="shared" si="5"/>
        <v>2.1304794082415826</v>
      </c>
    </row>
    <row r="31" spans="1:10">
      <c r="A31" t="s">
        <v>35</v>
      </c>
      <c r="B31" s="1">
        <f>Coastwide!B24</f>
        <v>47.542214999999999</v>
      </c>
      <c r="C31" s="1">
        <v>11.84879106032211</v>
      </c>
      <c r="D31" s="1">
        <v>173.81685193967789</v>
      </c>
      <c r="E31" s="1"/>
      <c r="F31" s="1">
        <v>6.381789796361037E-2</v>
      </c>
      <c r="G31" s="1">
        <v>0.93618210203638963</v>
      </c>
      <c r="H31" s="1"/>
      <c r="I31" s="1">
        <f t="shared" si="4"/>
        <v>3.0340442258340263</v>
      </c>
      <c r="J31" s="1">
        <f t="shared" si="5"/>
        <v>44.508170774165976</v>
      </c>
    </row>
    <row r="32" spans="1:10">
      <c r="A32" t="s">
        <v>36</v>
      </c>
      <c r="B32" s="1">
        <f>Coastwide!B23</f>
        <v>71.477155999999994</v>
      </c>
      <c r="C32" s="1">
        <v>2621.5546450000002</v>
      </c>
      <c r="D32" s="1">
        <v>15.185373999999999</v>
      </c>
      <c r="E32" s="1"/>
      <c r="F32" s="1">
        <v>0.99424085276114582</v>
      </c>
      <c r="G32" s="1">
        <v>5.7591472388541154E-3</v>
      </c>
      <c r="H32" s="1"/>
      <c r="I32" s="1">
        <f t="shared" si="4"/>
        <v>71.065508534381451</v>
      </c>
      <c r="J32" s="1">
        <f t="shared" si="5"/>
        <v>0.41164746561854482</v>
      </c>
    </row>
    <row r="33" spans="1:10">
      <c r="A33" t="s">
        <v>37</v>
      </c>
      <c r="B33" s="1">
        <f>Coastwide!B27</f>
        <v>224.353587</v>
      </c>
      <c r="C33" s="1">
        <v>3769.9801650000004</v>
      </c>
      <c r="D33" s="1">
        <v>173.03795799999997</v>
      </c>
      <c r="E33" s="1"/>
      <c r="F33" s="1">
        <v>0.95611535311221296</v>
      </c>
      <c r="G33" s="1">
        <v>4.3884646887787072E-2</v>
      </c>
      <c r="H33" s="1"/>
      <c r="I33" s="1">
        <f t="shared" si="4"/>
        <v>214.5079090564966</v>
      </c>
      <c r="J33" s="1">
        <f t="shared" si="5"/>
        <v>9.8456779435034161</v>
      </c>
    </row>
    <row r="34" spans="1:10">
      <c r="A34" t="s">
        <v>38</v>
      </c>
      <c r="B34" s="1">
        <f>Coastwide!B30</f>
        <v>18.808771</v>
      </c>
      <c r="C34" s="1">
        <v>1216.250409</v>
      </c>
      <c r="D34" s="1">
        <v>6.8243019999999994</v>
      </c>
      <c r="E34" s="1"/>
      <c r="F34" s="1">
        <v>0.99442037192117205</v>
      </c>
      <c r="G34" s="1">
        <v>5.5796280788279655E-3</v>
      </c>
      <c r="H34" s="1"/>
      <c r="I34" s="1">
        <f t="shared" si="4"/>
        <v>18.703825053200156</v>
      </c>
      <c r="J34" s="1">
        <f t="shared" si="5"/>
        <v>0.10494594679984515</v>
      </c>
    </row>
    <row r="35" spans="1:10">
      <c r="A35" t="s">
        <v>39</v>
      </c>
      <c r="B35" s="1">
        <f>Coastwide!B28</f>
        <v>159.95796999999999</v>
      </c>
      <c r="C35" s="1">
        <v>4587.9351140000008</v>
      </c>
      <c r="D35" s="1">
        <v>15.470228000000002</v>
      </c>
      <c r="E35" s="1"/>
      <c r="F35" s="1">
        <v>0.99663939478480101</v>
      </c>
      <c r="G35" s="1">
        <v>3.3606052151989702E-3</v>
      </c>
      <c r="H35" s="1"/>
      <c r="I35" s="1">
        <f t="shared" si="4"/>
        <v>159.42041441180535</v>
      </c>
      <c r="J35" s="1">
        <f t="shared" si="5"/>
        <v>0.53755558819464033</v>
      </c>
    </row>
    <row r="36" spans="1:10">
      <c r="A36" t="s">
        <v>40</v>
      </c>
      <c r="B36" s="1">
        <f>Coastwide!B29</f>
        <v>39.552441999999999</v>
      </c>
      <c r="C36" s="1">
        <v>2.342292</v>
      </c>
      <c r="D36" s="1">
        <v>539.05940199999998</v>
      </c>
      <c r="E36" s="1"/>
      <c r="F36" s="1">
        <v>4.3263477487382965E-3</v>
      </c>
      <c r="G36" s="1">
        <v>0.99567365225126159</v>
      </c>
      <c r="H36" s="1"/>
      <c r="I36" s="1">
        <f t="shared" si="4"/>
        <v>0.17111761840380205</v>
      </c>
      <c r="J36" s="1">
        <f t="shared" si="5"/>
        <v>39.381324381596194</v>
      </c>
    </row>
    <row r="37" spans="1:10">
      <c r="A37" t="s">
        <v>41</v>
      </c>
      <c r="B37" s="1">
        <f>Coastwide!B46</f>
        <v>11.253189000000001</v>
      </c>
      <c r="C37" s="1">
        <v>0.89176200000000017</v>
      </c>
      <c r="D37" s="1">
        <v>57.329473</v>
      </c>
      <c r="E37" s="1"/>
      <c r="F37" s="1">
        <v>1.5316782613766268E-2</v>
      </c>
      <c r="G37" s="1">
        <v>0.98468321738623377</v>
      </c>
      <c r="H37" s="1"/>
      <c r="I37" s="1">
        <f t="shared" si="4"/>
        <v>0.17236264962462583</v>
      </c>
      <c r="J37" s="1">
        <f t="shared" si="5"/>
        <v>11.080826350375375</v>
      </c>
    </row>
    <row r="38" spans="1:10">
      <c r="A38" t="s">
        <v>42</v>
      </c>
      <c r="B38" s="1">
        <f>Coastwide!B32</f>
        <v>62.575318000000003</v>
      </c>
      <c r="C38" s="1">
        <v>3.9916E-2</v>
      </c>
      <c r="D38" s="1">
        <v>669.19297300000005</v>
      </c>
      <c r="E38" s="1"/>
      <c r="F38" s="1">
        <v>5.964440877919854E-5</v>
      </c>
      <c r="G38" s="1">
        <v>0.99994035559122085</v>
      </c>
      <c r="H38" s="1"/>
      <c r="I38" s="1">
        <f t="shared" si="4"/>
        <v>3.7322678462803406E-3</v>
      </c>
      <c r="J38" s="1">
        <f t="shared" si="5"/>
        <v>62.571585732153729</v>
      </c>
    </row>
    <row r="39" spans="1:10">
      <c r="A39" t="s">
        <v>43</v>
      </c>
      <c r="B39" s="1">
        <f>Coastwide!B33</f>
        <v>64.018628000000007</v>
      </c>
      <c r="C39" s="1">
        <v>325.34442799999999</v>
      </c>
      <c r="D39" s="1">
        <v>190.26178500000003</v>
      </c>
      <c r="E39" s="1"/>
      <c r="F39" s="1">
        <v>0.6309940023938384</v>
      </c>
      <c r="G39" s="1">
        <v>0.36900599760616154</v>
      </c>
      <c r="H39" s="1"/>
      <c r="I39" s="1">
        <f t="shared" si="4"/>
        <v>40.395370309482253</v>
      </c>
      <c r="J39" s="1">
        <f t="shared" si="5"/>
        <v>23.62325769051775</v>
      </c>
    </row>
    <row r="40" spans="1:10">
      <c r="A40" t="s">
        <v>44</v>
      </c>
      <c r="B40" s="1">
        <f>Coastwide!B34</f>
        <v>14.215978</v>
      </c>
      <c r="C40" s="1">
        <v>9.0700000000000004E-4</v>
      </c>
      <c r="D40" s="1">
        <v>127.295755</v>
      </c>
      <c r="E40" s="1"/>
      <c r="F40" s="1">
        <v>7.1250886374381133E-6</v>
      </c>
      <c r="G40" s="1">
        <v>0.99999287491136257</v>
      </c>
      <c r="H40" s="1"/>
      <c r="I40" s="1">
        <f t="shared" si="4"/>
        <v>1.012901033178702E-4</v>
      </c>
      <c r="J40" s="1">
        <f t="shared" si="5"/>
        <v>14.215876709896682</v>
      </c>
    </row>
    <row r="41" spans="1:10">
      <c r="A41" t="s">
        <v>45</v>
      </c>
      <c r="B41" s="1">
        <f>Coastwide!B47</f>
        <v>1.0088280000000001</v>
      </c>
      <c r="C41" s="1">
        <v>29.416552000000003</v>
      </c>
      <c r="D41" s="1">
        <v>1.2124489999999999</v>
      </c>
      <c r="E41" s="1"/>
      <c r="F41" s="1">
        <v>0.96041500014969472</v>
      </c>
      <c r="G41" s="1">
        <v>3.9584999850305266E-2</v>
      </c>
      <c r="H41" s="1"/>
      <c r="I41" s="1">
        <f t="shared" si="4"/>
        <v>0.96889354377101633</v>
      </c>
      <c r="J41" s="1">
        <f t="shared" si="5"/>
        <v>3.9934456228983763E-2</v>
      </c>
    </row>
    <row r="42" spans="1:10">
      <c r="A42" t="s">
        <v>46</v>
      </c>
      <c r="B42" s="1">
        <f>Coastwide!B35</f>
        <v>13.445995</v>
      </c>
      <c r="C42" s="1">
        <v>3.092748583975657</v>
      </c>
      <c r="D42" s="1">
        <v>189.02437641602435</v>
      </c>
      <c r="E42" s="1"/>
      <c r="F42" s="1">
        <v>1.609824519274717E-2</v>
      </c>
      <c r="G42" s="1">
        <v>0.98390175480725284</v>
      </c>
      <c r="H42" s="1"/>
      <c r="I42" s="1">
        <f t="shared" si="4"/>
        <v>0.21645692437045247</v>
      </c>
      <c r="J42" s="1">
        <f t="shared" si="5"/>
        <v>13.229538075629547</v>
      </c>
    </row>
    <row r="43" spans="1:10">
      <c r="A43" t="s">
        <v>47</v>
      </c>
      <c r="B43" s="1">
        <f>Coastwide!B36</f>
        <v>278.99314399999997</v>
      </c>
      <c r="C43" s="1">
        <v>204.80070635478398</v>
      </c>
      <c r="D43" s="1">
        <v>5675.5477316452161</v>
      </c>
      <c r="E43" s="1"/>
      <c r="F43" s="1">
        <v>3.4827988258539312E-2</v>
      </c>
      <c r="G43" s="1">
        <v>0.96517201174146072</v>
      </c>
      <c r="H43" s="1"/>
      <c r="I43" s="1">
        <f t="shared" si="4"/>
        <v>9.7167699434449659</v>
      </c>
      <c r="J43" s="1">
        <f t="shared" si="5"/>
        <v>269.27637405655503</v>
      </c>
    </row>
    <row r="44" spans="1:10">
      <c r="A44" t="s">
        <v>48</v>
      </c>
      <c r="B44" s="1">
        <f>Coastwide!B37</f>
        <v>193.29495600000001</v>
      </c>
      <c r="C44" s="1">
        <v>4239.0054289999998</v>
      </c>
      <c r="D44" s="1">
        <v>18.684845999999997</v>
      </c>
      <c r="E44" s="1"/>
      <c r="F44" s="1">
        <v>0.99561150652274721</v>
      </c>
      <c r="G44" s="1">
        <v>4.3884934772527567E-3</v>
      </c>
      <c r="H44" s="1"/>
      <c r="I44" s="1">
        <f t="shared" si="4"/>
        <v>192.44668234640815</v>
      </c>
      <c r="J44" s="1">
        <f t="shared" si="5"/>
        <v>0.84827365359185869</v>
      </c>
    </row>
    <row r="45" spans="1:10">
      <c r="A45" t="s">
        <v>49</v>
      </c>
      <c r="B45" s="1">
        <f>Coastwide!B48</f>
        <v>1064.4391639999999</v>
      </c>
      <c r="C45" s="1" t="s">
        <v>13</v>
      </c>
      <c r="D45" s="1" t="s">
        <v>13</v>
      </c>
      <c r="E45" s="1"/>
      <c r="F45" s="1" t="s">
        <v>13</v>
      </c>
      <c r="G45" s="1" t="s">
        <v>13</v>
      </c>
      <c r="H45" s="1"/>
      <c r="I45" s="1" t="s">
        <v>13</v>
      </c>
      <c r="J45" s="1">
        <f>B45</f>
        <v>1064.4391639999999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opLeftCell="A10" workbookViewId="0">
      <selection activeCell="C7" sqref="C7"/>
    </sheetView>
  </sheetViews>
  <sheetFormatPr defaultRowHeight="15"/>
  <cols>
    <col min="1" max="1" width="12.28515625" bestFit="1" customWidth="1"/>
    <col min="2" max="2" width="20" bestFit="1" customWidth="1"/>
    <col min="3" max="3" width="21.140625" bestFit="1" customWidth="1"/>
  </cols>
  <sheetData>
    <row r="1" spans="1:12" ht="20.100000000000001" customHeight="1" thickBot="1">
      <c r="A1" s="9" t="s">
        <v>120</v>
      </c>
      <c r="B1" s="2"/>
      <c r="C1" s="2"/>
      <c r="D1" s="3"/>
      <c r="E1" s="3"/>
      <c r="F1" s="3"/>
      <c r="G1" s="3"/>
      <c r="H1" s="18" t="s">
        <v>96</v>
      </c>
      <c r="I1" s="18"/>
      <c r="J1" s="18"/>
      <c r="K1" s="18"/>
      <c r="L1" s="18"/>
    </row>
    <row r="2" spans="1:12" ht="20.100000000000001" customHeight="1">
      <c r="A2" s="19" t="s">
        <v>97</v>
      </c>
      <c r="B2" s="19" t="s">
        <v>98</v>
      </c>
      <c r="C2" s="19" t="s">
        <v>99</v>
      </c>
      <c r="D2" s="3" t="s">
        <v>100</v>
      </c>
      <c r="E2" s="3" t="s">
        <v>101</v>
      </c>
      <c r="F2" s="17" t="s">
        <v>102</v>
      </c>
      <c r="G2" s="14">
        <v>2.5000000000000001E-2</v>
      </c>
      <c r="H2" s="14"/>
      <c r="I2" s="12">
        <v>0.25</v>
      </c>
      <c r="J2" s="12">
        <v>0.5</v>
      </c>
      <c r="K2" s="12">
        <v>0.75</v>
      </c>
      <c r="L2" s="14">
        <v>0.97499999999999998</v>
      </c>
    </row>
    <row r="3" spans="1:12" ht="20.100000000000001" customHeight="1" thickBot="1">
      <c r="A3" s="20"/>
      <c r="B3" s="20"/>
      <c r="C3" s="20"/>
      <c r="D3" s="4" t="s">
        <v>103</v>
      </c>
      <c r="E3" s="4" t="s">
        <v>103</v>
      </c>
      <c r="F3" s="18"/>
      <c r="G3" s="15"/>
      <c r="H3" s="15"/>
      <c r="I3" s="13"/>
      <c r="J3" s="13"/>
      <c r="K3" s="13"/>
      <c r="L3" s="15"/>
    </row>
    <row r="4" spans="1:12" ht="20.100000000000001" customHeight="1">
      <c r="A4" s="5" t="s">
        <v>8</v>
      </c>
      <c r="B4" s="6" t="s">
        <v>104</v>
      </c>
      <c r="C4" s="5" t="s">
        <v>105</v>
      </c>
      <c r="D4" s="7">
        <v>1951</v>
      </c>
      <c r="E4" s="7">
        <v>1999</v>
      </c>
      <c r="F4" s="7">
        <v>25.5</v>
      </c>
      <c r="G4" s="16">
        <v>18.2</v>
      </c>
      <c r="H4" s="16"/>
      <c r="I4" s="7">
        <v>23.8</v>
      </c>
      <c r="J4" s="7">
        <v>26</v>
      </c>
      <c r="K4" s="7">
        <v>27.7</v>
      </c>
      <c r="L4" s="7">
        <v>29.8</v>
      </c>
    </row>
    <row r="5" spans="1:12" ht="20.100000000000001" customHeight="1">
      <c r="A5" s="5" t="s">
        <v>8</v>
      </c>
      <c r="B5" s="6" t="s">
        <v>106</v>
      </c>
      <c r="C5" s="5" t="s">
        <v>107</v>
      </c>
      <c r="D5" s="7">
        <v>1947</v>
      </c>
      <c r="E5" s="7">
        <v>1999</v>
      </c>
      <c r="F5" s="7">
        <v>5.7</v>
      </c>
      <c r="G5" s="11">
        <v>4.4000000000000004</v>
      </c>
      <c r="H5" s="11"/>
      <c r="I5" s="7">
        <v>5.5</v>
      </c>
      <c r="J5" s="7">
        <v>5.9</v>
      </c>
      <c r="K5" s="7">
        <v>6.1</v>
      </c>
      <c r="L5" s="7">
        <v>6.5</v>
      </c>
    </row>
    <row r="6" spans="1:12" ht="20.100000000000001" customHeight="1">
      <c r="A6" s="5" t="s">
        <v>8</v>
      </c>
      <c r="B6" s="6" t="s">
        <v>108</v>
      </c>
      <c r="C6" s="5" t="s">
        <v>109</v>
      </c>
      <c r="D6" s="7">
        <v>1937</v>
      </c>
      <c r="E6" s="7">
        <v>1999</v>
      </c>
      <c r="F6" s="7">
        <v>2.8</v>
      </c>
      <c r="G6" s="11">
        <v>2.1</v>
      </c>
      <c r="H6" s="11"/>
      <c r="I6" s="7">
        <v>2.6</v>
      </c>
      <c r="J6" s="7">
        <v>2.8</v>
      </c>
      <c r="K6" s="7">
        <v>3</v>
      </c>
      <c r="L6" s="7">
        <v>3.1</v>
      </c>
    </row>
    <row r="7" spans="1:12" ht="20.100000000000001" customHeight="1">
      <c r="A7" s="5" t="s">
        <v>8</v>
      </c>
      <c r="B7" s="6" t="s">
        <v>110</v>
      </c>
      <c r="C7" s="5" t="s">
        <v>111</v>
      </c>
      <c r="D7" s="7">
        <v>1943</v>
      </c>
      <c r="E7" s="7">
        <v>1999</v>
      </c>
      <c r="F7" s="7">
        <v>4.7</v>
      </c>
      <c r="G7" s="11">
        <v>2.1</v>
      </c>
      <c r="H7" s="11"/>
      <c r="I7" s="7">
        <v>3.7</v>
      </c>
      <c r="J7" s="7">
        <v>4.7</v>
      </c>
      <c r="K7" s="7">
        <v>5.6</v>
      </c>
      <c r="L7" s="7">
        <v>7.2</v>
      </c>
    </row>
    <row r="8" spans="1:12" ht="20.100000000000001" customHeight="1">
      <c r="A8" s="5" t="s">
        <v>8</v>
      </c>
      <c r="B8" s="6" t="s">
        <v>112</v>
      </c>
      <c r="C8" s="5" t="s">
        <v>113</v>
      </c>
      <c r="D8" s="7">
        <v>1953</v>
      </c>
      <c r="E8" s="7">
        <v>1999</v>
      </c>
      <c r="F8" s="7">
        <v>72.599999999999994</v>
      </c>
      <c r="G8" s="11">
        <v>42.5</v>
      </c>
      <c r="H8" s="11"/>
      <c r="I8" s="7">
        <v>63.6</v>
      </c>
      <c r="J8" s="7">
        <v>74</v>
      </c>
      <c r="K8" s="7">
        <v>82.9</v>
      </c>
      <c r="L8" s="7">
        <v>95.2</v>
      </c>
    </row>
    <row r="9" spans="1:12" ht="20.100000000000001" customHeight="1">
      <c r="A9" s="5" t="s">
        <v>8</v>
      </c>
      <c r="B9" s="6" t="s">
        <v>112</v>
      </c>
      <c r="C9" s="5" t="s">
        <v>114</v>
      </c>
      <c r="D9" s="7">
        <v>1980</v>
      </c>
      <c r="E9" s="7">
        <v>1999</v>
      </c>
      <c r="F9" s="7">
        <v>33.1</v>
      </c>
      <c r="G9" s="11">
        <v>14.4</v>
      </c>
      <c r="H9" s="11"/>
      <c r="I9" s="7">
        <v>25.8</v>
      </c>
      <c r="J9" s="7">
        <v>33.1</v>
      </c>
      <c r="K9" s="7">
        <v>40.299999999999997</v>
      </c>
      <c r="L9" s="7">
        <v>52.3</v>
      </c>
    </row>
    <row r="10" spans="1:12" ht="20.100000000000001" customHeight="1">
      <c r="A10" s="5" t="s">
        <v>8</v>
      </c>
      <c r="B10" s="6" t="s">
        <v>115</v>
      </c>
      <c r="C10" s="5" t="s">
        <v>25</v>
      </c>
      <c r="D10" s="7">
        <v>1947</v>
      </c>
      <c r="E10" s="7">
        <v>1999</v>
      </c>
      <c r="F10" s="7">
        <v>7.6</v>
      </c>
      <c r="G10" s="11">
        <v>5.3</v>
      </c>
      <c r="H10" s="11"/>
      <c r="I10" s="7">
        <v>7</v>
      </c>
      <c r="J10" s="7">
        <v>7.8</v>
      </c>
      <c r="K10" s="7">
        <v>8.4</v>
      </c>
      <c r="L10" s="7">
        <v>9.1999999999999993</v>
      </c>
    </row>
    <row r="11" spans="1:12" ht="20.100000000000001" customHeight="1">
      <c r="A11" s="5" t="s">
        <v>116</v>
      </c>
      <c r="B11" s="6" t="s">
        <v>117</v>
      </c>
      <c r="C11" s="5" t="s">
        <v>118</v>
      </c>
      <c r="D11" s="7">
        <v>1969</v>
      </c>
      <c r="E11" s="7">
        <v>1999</v>
      </c>
      <c r="F11" s="7">
        <v>61.9</v>
      </c>
      <c r="G11" s="11">
        <v>32.799999999999997</v>
      </c>
      <c r="H11" s="11"/>
      <c r="I11" s="7">
        <v>52.5</v>
      </c>
      <c r="J11" s="7">
        <v>62.4</v>
      </c>
      <c r="K11" s="7">
        <v>72.3</v>
      </c>
      <c r="L11" s="7">
        <v>86</v>
      </c>
    </row>
    <row r="12" spans="1: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>
      <c r="A13" s="10" t="s">
        <v>119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0.100000000000001" customHeight="1" thickBot="1">
      <c r="A14" s="2"/>
      <c r="B14" s="2"/>
      <c r="C14" s="2"/>
      <c r="D14" s="3"/>
      <c r="E14" s="3"/>
      <c r="F14" s="17"/>
      <c r="G14" s="17"/>
      <c r="H14" s="18" t="s">
        <v>96</v>
      </c>
      <c r="I14" s="18"/>
      <c r="J14" s="18"/>
      <c r="K14" s="18"/>
      <c r="L14" s="18"/>
    </row>
    <row r="15" spans="1:12" ht="20.100000000000001" customHeight="1">
      <c r="A15" s="19" t="s">
        <v>97</v>
      </c>
      <c r="B15" s="19" t="s">
        <v>98</v>
      </c>
      <c r="C15" s="19" t="s">
        <v>99</v>
      </c>
      <c r="D15" s="3" t="s">
        <v>100</v>
      </c>
      <c r="E15" s="3" t="s">
        <v>101</v>
      </c>
      <c r="F15" s="17" t="s">
        <v>102</v>
      </c>
      <c r="G15" s="14">
        <v>2.5000000000000001E-2</v>
      </c>
      <c r="H15" s="14"/>
      <c r="I15" s="12">
        <v>0.25</v>
      </c>
      <c r="J15" s="12">
        <v>0.5</v>
      </c>
      <c r="K15" s="12">
        <v>0.75</v>
      </c>
      <c r="L15" s="14">
        <v>0.97499999999999998</v>
      </c>
    </row>
    <row r="16" spans="1:12" ht="20.100000000000001" customHeight="1" thickBot="1">
      <c r="A16" s="20"/>
      <c r="B16" s="20"/>
      <c r="C16" s="20"/>
      <c r="D16" s="4" t="s">
        <v>103</v>
      </c>
      <c r="E16" s="4" t="s">
        <v>103</v>
      </c>
      <c r="F16" s="18"/>
      <c r="G16" s="15"/>
      <c r="H16" s="15"/>
      <c r="I16" s="13"/>
      <c r="J16" s="13"/>
      <c r="K16" s="13"/>
      <c r="L16" s="15"/>
    </row>
    <row r="17" spans="1:12" ht="20.100000000000001" customHeight="1">
      <c r="A17" s="5" t="s">
        <v>8</v>
      </c>
      <c r="B17" s="6" t="s">
        <v>104</v>
      </c>
      <c r="C17" s="5" t="s">
        <v>105</v>
      </c>
      <c r="D17" s="7">
        <v>1951</v>
      </c>
      <c r="E17" s="7">
        <v>1999</v>
      </c>
      <c r="F17" s="7">
        <v>25.2</v>
      </c>
      <c r="G17" s="16">
        <v>20.100000000000001</v>
      </c>
      <c r="H17" s="16"/>
      <c r="I17" s="7">
        <v>23.9</v>
      </c>
      <c r="J17" s="7">
        <v>25.6</v>
      </c>
      <c r="K17" s="7">
        <v>26.9</v>
      </c>
      <c r="L17" s="7">
        <v>28.7</v>
      </c>
    </row>
    <row r="18" spans="1:12" ht="20.100000000000001" customHeight="1">
      <c r="A18" s="5" t="s">
        <v>8</v>
      </c>
      <c r="B18" s="6" t="s">
        <v>106</v>
      </c>
      <c r="C18" s="5" t="s">
        <v>107</v>
      </c>
      <c r="D18" s="7">
        <v>1947</v>
      </c>
      <c r="E18" s="7">
        <v>1999</v>
      </c>
      <c r="F18" s="7">
        <v>5.7</v>
      </c>
      <c r="G18" s="11">
        <v>4.8</v>
      </c>
      <c r="H18" s="11"/>
      <c r="I18" s="7">
        <v>5.5</v>
      </c>
      <c r="J18" s="7">
        <v>5.8</v>
      </c>
      <c r="K18" s="7">
        <v>6</v>
      </c>
      <c r="L18" s="7">
        <v>6.3</v>
      </c>
    </row>
    <row r="19" spans="1:12" ht="20.100000000000001" customHeight="1">
      <c r="A19" s="5" t="s">
        <v>8</v>
      </c>
      <c r="B19" s="6" t="s">
        <v>108</v>
      </c>
      <c r="C19" s="5" t="s">
        <v>109</v>
      </c>
      <c r="D19" s="7">
        <v>1937</v>
      </c>
      <c r="E19" s="7">
        <v>1999</v>
      </c>
      <c r="F19" s="7">
        <v>2.8</v>
      </c>
      <c r="G19" s="11">
        <v>2.2999999999999998</v>
      </c>
      <c r="H19" s="11"/>
      <c r="I19" s="7">
        <v>2.7</v>
      </c>
      <c r="J19" s="7">
        <v>2.8</v>
      </c>
      <c r="K19" s="7">
        <v>2.9</v>
      </c>
      <c r="L19" s="7">
        <v>3</v>
      </c>
    </row>
    <row r="20" spans="1:12" ht="20.100000000000001" customHeight="1">
      <c r="A20" s="5" t="s">
        <v>8</v>
      </c>
      <c r="B20" s="6" t="s">
        <v>110</v>
      </c>
      <c r="C20" s="5" t="s">
        <v>111</v>
      </c>
      <c r="D20" s="7">
        <v>1943</v>
      </c>
      <c r="E20" s="7">
        <v>1999</v>
      </c>
      <c r="F20" s="7">
        <v>4.5999999999999996</v>
      </c>
      <c r="G20" s="11">
        <v>2.6</v>
      </c>
      <c r="H20" s="11"/>
      <c r="I20" s="7">
        <v>3.9</v>
      </c>
      <c r="J20" s="7">
        <v>4.7</v>
      </c>
      <c r="K20" s="7">
        <v>5.4</v>
      </c>
      <c r="L20" s="7">
        <v>6.6</v>
      </c>
    </row>
    <row r="21" spans="1:12" ht="20.100000000000001" customHeight="1">
      <c r="A21" s="5" t="s">
        <v>8</v>
      </c>
      <c r="B21" s="6" t="s">
        <v>112</v>
      </c>
      <c r="C21" s="5" t="s">
        <v>113</v>
      </c>
      <c r="D21" s="7">
        <v>1953</v>
      </c>
      <c r="E21" s="7">
        <v>1999</v>
      </c>
      <c r="F21" s="7">
        <v>72</v>
      </c>
      <c r="G21" s="11">
        <v>48.8</v>
      </c>
      <c r="H21" s="11"/>
      <c r="I21" s="7">
        <v>65.2</v>
      </c>
      <c r="J21" s="7">
        <v>72.900000000000006</v>
      </c>
      <c r="K21" s="7">
        <v>79.900000000000006</v>
      </c>
      <c r="L21" s="7">
        <v>90.1</v>
      </c>
    </row>
    <row r="22" spans="1:12" ht="20.100000000000001" customHeight="1">
      <c r="A22" s="5" t="s">
        <v>8</v>
      </c>
      <c r="B22" s="6" t="s">
        <v>112</v>
      </c>
      <c r="C22" s="5" t="s">
        <v>114</v>
      </c>
      <c r="D22" s="7">
        <v>1980</v>
      </c>
      <c r="E22" s="7">
        <v>1999</v>
      </c>
      <c r="F22" s="7">
        <v>32.299999999999997</v>
      </c>
      <c r="G22" s="11">
        <v>17.7</v>
      </c>
      <c r="H22" s="11"/>
      <c r="I22" s="7">
        <v>26.9</v>
      </c>
      <c r="J22" s="7">
        <v>32.299999999999997</v>
      </c>
      <c r="K22" s="7">
        <v>37.799999999999997</v>
      </c>
      <c r="L22" s="7">
        <v>46.9</v>
      </c>
    </row>
    <row r="23" spans="1:12" ht="20.100000000000001" customHeight="1">
      <c r="A23" s="5" t="s">
        <v>8</v>
      </c>
      <c r="B23" s="6" t="s">
        <v>115</v>
      </c>
      <c r="C23" s="5" t="s">
        <v>25</v>
      </c>
      <c r="D23" s="7">
        <v>1947</v>
      </c>
      <c r="E23" s="7">
        <v>1999</v>
      </c>
      <c r="F23" s="7">
        <v>7.6</v>
      </c>
      <c r="G23" s="11">
        <v>5.8</v>
      </c>
      <c r="H23" s="11"/>
      <c r="I23" s="7">
        <v>7.1</v>
      </c>
      <c r="J23" s="7">
        <v>7.7</v>
      </c>
      <c r="K23" s="7">
        <v>8.1</v>
      </c>
      <c r="L23" s="7">
        <v>8.8000000000000007</v>
      </c>
    </row>
    <row r="24" spans="1:12" ht="20.100000000000001" customHeight="1">
      <c r="A24" s="5" t="s">
        <v>116</v>
      </c>
      <c r="B24" s="6" t="s">
        <v>117</v>
      </c>
      <c r="C24" s="5" t="s">
        <v>118</v>
      </c>
      <c r="D24" s="7">
        <v>1969</v>
      </c>
      <c r="E24" s="7">
        <v>1999</v>
      </c>
      <c r="F24" s="7">
        <v>60.9</v>
      </c>
      <c r="G24" s="11">
        <v>38.700000000000003</v>
      </c>
      <c r="H24" s="11"/>
      <c r="I24" s="7">
        <v>53.6</v>
      </c>
      <c r="J24" s="7">
        <v>61.6</v>
      </c>
      <c r="K24" s="7">
        <v>68.8</v>
      </c>
      <c r="L24" s="7">
        <v>79.8</v>
      </c>
    </row>
  </sheetData>
  <mergeCells count="37">
    <mergeCell ref="G9:H9"/>
    <mergeCell ref="H1:L1"/>
    <mergeCell ref="A2:A3"/>
    <mergeCell ref="B2:B3"/>
    <mergeCell ref="C2:C3"/>
    <mergeCell ref="F2:F3"/>
    <mergeCell ref="G2:H3"/>
    <mergeCell ref="I2:I3"/>
    <mergeCell ref="J2:J3"/>
    <mergeCell ref="K2:K3"/>
    <mergeCell ref="L2:L3"/>
    <mergeCell ref="G4:H4"/>
    <mergeCell ref="G5:H5"/>
    <mergeCell ref="G6:H6"/>
    <mergeCell ref="G7:H7"/>
    <mergeCell ref="G8:H8"/>
    <mergeCell ref="A15:A16"/>
    <mergeCell ref="B15:B16"/>
    <mergeCell ref="C15:C16"/>
    <mergeCell ref="F15:F16"/>
    <mergeCell ref="G15:H16"/>
    <mergeCell ref="G19:H19"/>
    <mergeCell ref="G10:H10"/>
    <mergeCell ref="G11:H11"/>
    <mergeCell ref="F14:G14"/>
    <mergeCell ref="H14:L14"/>
    <mergeCell ref="I15:I16"/>
    <mergeCell ref="J15:J16"/>
    <mergeCell ref="K15:K16"/>
    <mergeCell ref="L15:L16"/>
    <mergeCell ref="G17:H17"/>
    <mergeCell ref="G18:H18"/>
    <mergeCell ref="G20:H20"/>
    <mergeCell ref="G21:H21"/>
    <mergeCell ref="G22:H22"/>
    <mergeCell ref="G23:H23"/>
    <mergeCell ref="G24:H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/>
  </sheetViews>
  <sheetFormatPr defaultRowHeight="15"/>
  <cols>
    <col min="1" max="1" width="32.85546875" bestFit="1" customWidth="1"/>
    <col min="2" max="2" width="17.85546875" bestFit="1" customWidth="1"/>
  </cols>
  <sheetData>
    <row r="1" spans="1:10">
      <c r="C1" t="s">
        <v>0</v>
      </c>
    </row>
    <row r="2" spans="1:10">
      <c r="C2" t="s">
        <v>1</v>
      </c>
      <c r="F2" t="s">
        <v>2</v>
      </c>
      <c r="I2" t="s">
        <v>3</v>
      </c>
    </row>
    <row r="3" spans="1:10">
      <c r="A3" t="s">
        <v>4</v>
      </c>
      <c r="B3" t="s">
        <v>5</v>
      </c>
      <c r="C3" t="s">
        <v>6</v>
      </c>
      <c r="D3" t="s">
        <v>7</v>
      </c>
      <c r="F3" t="s">
        <v>6</v>
      </c>
      <c r="G3" t="s">
        <v>7</v>
      </c>
      <c r="I3" t="s">
        <v>6</v>
      </c>
      <c r="J3" t="s">
        <v>7</v>
      </c>
    </row>
    <row r="5" spans="1:10">
      <c r="A5" t="s">
        <v>8</v>
      </c>
    </row>
    <row r="6" spans="1:10">
      <c r="A6" t="s">
        <v>9</v>
      </c>
      <c r="B6" s="1">
        <v>46.755945635230603</v>
      </c>
      <c r="C6" s="1">
        <v>397.66374899999994</v>
      </c>
      <c r="D6" s="1">
        <v>674.61145899999985</v>
      </c>
      <c r="E6" s="1"/>
      <c r="F6" s="1">
        <v>0.37085978117662494</v>
      </c>
      <c r="G6" s="1">
        <v>0.62914021882337501</v>
      </c>
      <c r="H6" s="1"/>
      <c r="I6" s="1">
        <f>B6*F6</f>
        <v>17.339899766987791</v>
      </c>
      <c r="J6" s="1">
        <f>B6*G6</f>
        <v>29.416045868242808</v>
      </c>
    </row>
    <row r="7" spans="1:10">
      <c r="A7" t="s">
        <v>10</v>
      </c>
      <c r="B7" s="1">
        <v>594.46386195978903</v>
      </c>
      <c r="C7" s="1">
        <v>437.89456833797146</v>
      </c>
      <c r="D7" s="1">
        <v>12783.463610662027</v>
      </c>
      <c r="E7" s="1"/>
      <c r="F7" s="1">
        <v>3.3120240932092482E-2</v>
      </c>
      <c r="G7" s="1">
        <v>0.96687975906790746</v>
      </c>
      <c r="H7" s="1"/>
      <c r="I7" s="1">
        <f t="shared" ref="I7:I8" si="0">B7*F7</f>
        <v>19.688786333530381</v>
      </c>
      <c r="J7" s="1">
        <f t="shared" ref="J7:J8" si="1">B7*G7</f>
        <v>574.77507562625863</v>
      </c>
    </row>
    <row r="8" spans="1:10">
      <c r="A8" t="s">
        <v>11</v>
      </c>
      <c r="B8" s="1">
        <v>26.7646029291991</v>
      </c>
      <c r="C8" s="1">
        <v>0.17253490892775505</v>
      </c>
      <c r="D8" s="1">
        <v>350.89821709107218</v>
      </c>
      <c r="E8" s="1"/>
      <c r="F8" s="1">
        <v>4.9145338352696234E-4</v>
      </c>
      <c r="G8" s="1">
        <v>0.99950854661647315</v>
      </c>
      <c r="H8" s="1"/>
      <c r="I8" s="1">
        <f t="shared" si="0"/>
        <v>1.3153554668310545E-2</v>
      </c>
      <c r="J8" s="1">
        <f t="shared" si="1"/>
        <v>26.751449374530793</v>
      </c>
    </row>
    <row r="9" spans="1:10">
      <c r="A9" t="s">
        <v>12</v>
      </c>
      <c r="B9" s="1">
        <v>268.182403997005</v>
      </c>
      <c r="C9" s="1" t="s">
        <v>13</v>
      </c>
      <c r="D9" s="1" t="s">
        <v>13</v>
      </c>
      <c r="E9" s="1"/>
      <c r="F9" s="1" t="s">
        <v>13</v>
      </c>
      <c r="G9" s="1" t="s">
        <v>13</v>
      </c>
      <c r="H9" s="1"/>
      <c r="I9" s="1">
        <f>B9</f>
        <v>268.182403997005</v>
      </c>
      <c r="J9" s="1" t="s">
        <v>13</v>
      </c>
    </row>
    <row r="10" spans="1:10">
      <c r="A10" t="s">
        <v>14</v>
      </c>
      <c r="B10" s="1">
        <v>6.6882469865183802</v>
      </c>
      <c r="C10" s="1">
        <v>0</v>
      </c>
      <c r="D10" s="1">
        <v>264.20287400000001</v>
      </c>
      <c r="E10" s="1"/>
      <c r="F10" s="1">
        <v>0</v>
      </c>
      <c r="G10" s="1">
        <v>1</v>
      </c>
      <c r="H10" s="1"/>
      <c r="I10" s="1">
        <f t="shared" ref="I10" si="2">B10*F10</f>
        <v>0</v>
      </c>
      <c r="J10" s="1">
        <f t="shared" ref="J10" si="3">B10*G10</f>
        <v>6.6882469865183802</v>
      </c>
    </row>
    <row r="11" spans="1:10">
      <c r="A11" t="s">
        <v>15</v>
      </c>
      <c r="B11" s="1">
        <v>202.70230363085699</v>
      </c>
      <c r="C11" s="1">
        <v>60.393223894897851</v>
      </c>
      <c r="D11" s="1">
        <v>2233.9008171051019</v>
      </c>
      <c r="E11" s="1"/>
      <c r="F11" s="1">
        <v>2.6323227457180961E-2</v>
      </c>
      <c r="G11" s="1">
        <v>0.97367677254281904</v>
      </c>
      <c r="H11" s="1"/>
      <c r="I11" s="1">
        <f t="shared" ref="I11" si="4">B11*F11</f>
        <v>5.3357788445696066</v>
      </c>
      <c r="J11" s="1">
        <f t="shared" ref="J11" si="5">B11*G11</f>
        <v>197.36652478628739</v>
      </c>
    </row>
    <row r="12" spans="1:10">
      <c r="A12" t="s">
        <v>16</v>
      </c>
      <c r="B12" s="1">
        <v>0</v>
      </c>
      <c r="C12" s="1">
        <v>0</v>
      </c>
      <c r="D12" s="1">
        <v>5.7896689999999991</v>
      </c>
      <c r="E12" s="1"/>
      <c r="F12" s="1">
        <v>0</v>
      </c>
      <c r="G12" s="1">
        <v>1</v>
      </c>
      <c r="H12" s="1"/>
      <c r="I12" s="1">
        <f t="shared" ref="I12:I13" si="6">B12*F12</f>
        <v>0</v>
      </c>
      <c r="J12" s="1">
        <f t="shared" ref="J12:J13" si="7">B12*G12</f>
        <v>0</v>
      </c>
    </row>
    <row r="13" spans="1:10">
      <c r="A13" t="s">
        <v>17</v>
      </c>
      <c r="B13" s="1">
        <v>31.489494191482301</v>
      </c>
      <c r="C13" s="1">
        <v>173.99560839464149</v>
      </c>
      <c r="D13" s="1">
        <v>293.83263260535853</v>
      </c>
      <c r="E13" s="1"/>
      <c r="F13" s="1">
        <v>0.37192198577563312</v>
      </c>
      <c r="G13" s="1">
        <v>0.62807801422436682</v>
      </c>
      <c r="H13" s="1"/>
      <c r="I13" s="1">
        <f t="shared" si="6"/>
        <v>11.711635210766362</v>
      </c>
      <c r="J13" s="1">
        <f t="shared" si="7"/>
        <v>19.777858980715937</v>
      </c>
    </row>
    <row r="14" spans="1:10">
      <c r="A14" t="s">
        <v>18</v>
      </c>
      <c r="B14" s="1">
        <v>184.574617580644</v>
      </c>
      <c r="C14" s="1">
        <v>190.21098832778409</v>
      </c>
      <c r="D14" s="1">
        <v>1036.8472006722161</v>
      </c>
      <c r="E14" s="1"/>
      <c r="F14" s="1">
        <v>0.1550138290367451</v>
      </c>
      <c r="G14" s="1">
        <v>0.84498617096325479</v>
      </c>
      <c r="H14" s="1"/>
      <c r="I14" s="1">
        <f t="shared" ref="I14" si="8">B14*F14</f>
        <v>28.611618214168555</v>
      </c>
      <c r="J14" s="1">
        <f t="shared" ref="J14" si="9">B14*G14</f>
        <v>155.96299936647543</v>
      </c>
    </row>
    <row r="15" spans="1:10">
      <c r="A15" t="s">
        <v>19</v>
      </c>
      <c r="B15" s="1">
        <v>6.8435752825720497</v>
      </c>
      <c r="C15" s="1" t="s">
        <v>13</v>
      </c>
      <c r="D15" s="1" t="s">
        <v>13</v>
      </c>
      <c r="E15" s="1"/>
      <c r="F15" s="1" t="s">
        <v>13</v>
      </c>
      <c r="G15" s="1" t="s">
        <v>13</v>
      </c>
      <c r="H15" s="1"/>
      <c r="I15" s="1" t="s">
        <v>13</v>
      </c>
      <c r="J15" s="1">
        <f>B15</f>
        <v>6.8435752825720497</v>
      </c>
    </row>
    <row r="16" spans="1:10">
      <c r="A16" t="s">
        <v>20</v>
      </c>
      <c r="B16" s="1">
        <v>26.722116347867502</v>
      </c>
      <c r="C16" s="1">
        <v>0.55273299999999992</v>
      </c>
      <c r="D16" s="1">
        <v>178.92978399999998</v>
      </c>
      <c r="E16" s="1"/>
      <c r="F16" s="1">
        <v>3.0795924262640019E-3</v>
      </c>
      <c r="G16" s="1">
        <v>0.99692040757373601</v>
      </c>
      <c r="H16" s="1"/>
      <c r="I16" s="1">
        <f t="shared" ref="I16" si="10">B16*F16</f>
        <v>8.2293227118638235E-2</v>
      </c>
      <c r="J16" s="1">
        <f t="shared" ref="J16" si="11">B16*G16</f>
        <v>26.639823120748865</v>
      </c>
    </row>
    <row r="17" spans="1:10">
      <c r="A17" t="s">
        <v>21</v>
      </c>
      <c r="B17" s="1">
        <v>56.187277919974797</v>
      </c>
      <c r="C17" s="1">
        <v>6.6116448646388752</v>
      </c>
      <c r="D17" s="1">
        <v>600.3336321353612</v>
      </c>
      <c r="E17" s="1"/>
      <c r="F17" s="1">
        <v>1.089331298089807E-2</v>
      </c>
      <c r="G17" s="1">
        <v>0.98910668701910198</v>
      </c>
      <c r="H17" s="1"/>
      <c r="I17" s="1">
        <f t="shared" ref="I17:I44" si="12">B17*F17</f>
        <v>0.61206560392698894</v>
      </c>
      <c r="J17" s="1">
        <f t="shared" ref="J17:J44" si="13">B17*G17</f>
        <v>55.575212316047811</v>
      </c>
    </row>
    <row r="18" spans="1:10">
      <c r="A18" t="s">
        <v>22</v>
      </c>
      <c r="B18" s="1">
        <v>25.936402890080601</v>
      </c>
      <c r="C18" s="1">
        <v>12.065565999999999</v>
      </c>
      <c r="D18" s="1">
        <v>218.47882500000003</v>
      </c>
      <c r="E18" s="1"/>
      <c r="F18" s="1">
        <v>5.2335109727306262E-2</v>
      </c>
      <c r="G18" s="1">
        <v>0.94766489027269374</v>
      </c>
      <c r="H18" s="1"/>
      <c r="I18" s="1">
        <f t="shared" si="12"/>
        <v>1.3573844911839914</v>
      </c>
      <c r="J18" s="1">
        <f t="shared" si="13"/>
        <v>24.579018398896608</v>
      </c>
    </row>
    <row r="19" spans="1:10">
      <c r="A19" t="s">
        <v>23</v>
      </c>
      <c r="B19" s="1">
        <v>216.14514321389899</v>
      </c>
      <c r="C19" s="1">
        <v>295.89003684949961</v>
      </c>
      <c r="D19" s="1">
        <v>2770.1590561505009</v>
      </c>
      <c r="E19" s="1"/>
      <c r="F19" s="1">
        <v>9.6505316084154288E-2</v>
      </c>
      <c r="G19" s="1">
        <v>0.90349468391584564</v>
      </c>
      <c r="H19" s="1"/>
      <c r="I19" s="1">
        <f t="shared" si="12"/>
        <v>20.85915536591212</v>
      </c>
      <c r="J19" s="1">
        <f t="shared" si="13"/>
        <v>195.28598784798686</v>
      </c>
    </row>
    <row r="20" spans="1:10">
      <c r="A20" t="s">
        <v>24</v>
      </c>
      <c r="B20" s="1">
        <v>0</v>
      </c>
      <c r="C20" s="1">
        <v>1.87</v>
      </c>
      <c r="D20" s="1">
        <v>0</v>
      </c>
      <c r="E20" s="1"/>
      <c r="F20" s="1">
        <v>1</v>
      </c>
      <c r="G20" s="1">
        <v>0</v>
      </c>
      <c r="H20" s="1"/>
      <c r="I20" s="1">
        <f t="shared" si="12"/>
        <v>0</v>
      </c>
      <c r="J20" s="1">
        <f t="shared" si="13"/>
        <v>0</v>
      </c>
    </row>
    <row r="21" spans="1:10">
      <c r="A21" t="s">
        <v>25</v>
      </c>
      <c r="B21" s="1">
        <v>7.7656428862881199</v>
      </c>
      <c r="C21" s="1">
        <v>0</v>
      </c>
      <c r="D21" s="1">
        <v>55.917448</v>
      </c>
      <c r="E21" s="1"/>
      <c r="F21" s="1">
        <v>0</v>
      </c>
      <c r="G21" s="1">
        <v>1</v>
      </c>
      <c r="H21" s="1"/>
      <c r="I21" s="1">
        <f t="shared" si="12"/>
        <v>0</v>
      </c>
      <c r="J21" s="1">
        <f t="shared" si="13"/>
        <v>7.7656428862881199</v>
      </c>
    </row>
    <row r="22" spans="1:10">
      <c r="A22" t="s">
        <v>26</v>
      </c>
      <c r="B22" s="1">
        <v>25.893277465525099</v>
      </c>
      <c r="C22" s="1">
        <v>5.7071805884785116E-2</v>
      </c>
      <c r="D22" s="1">
        <v>171.8582911941152</v>
      </c>
      <c r="E22" s="1"/>
      <c r="F22" s="1">
        <v>3.3197618228444843E-4</v>
      </c>
      <c r="G22" s="1">
        <v>0.99966802381771558</v>
      </c>
      <c r="H22" s="1"/>
      <c r="I22" s="1">
        <f t="shared" si="12"/>
        <v>8.5959513998369614E-3</v>
      </c>
      <c r="J22" s="1">
        <f t="shared" si="13"/>
        <v>25.884681514125262</v>
      </c>
    </row>
    <row r="23" spans="1:10">
      <c r="A23" t="s">
        <v>27</v>
      </c>
      <c r="B23" s="1">
        <v>2.8264326600247398</v>
      </c>
      <c r="C23" s="1">
        <v>0</v>
      </c>
      <c r="D23" s="1">
        <v>28.844867999999998</v>
      </c>
      <c r="E23" s="1"/>
      <c r="F23" s="1">
        <v>0</v>
      </c>
      <c r="G23" s="1">
        <v>1</v>
      </c>
      <c r="H23" s="1"/>
      <c r="I23" s="1">
        <f t="shared" si="12"/>
        <v>0</v>
      </c>
      <c r="J23" s="1">
        <f t="shared" si="13"/>
        <v>2.8264326600247398</v>
      </c>
    </row>
    <row r="24" spans="1:10">
      <c r="A24" t="s">
        <v>28</v>
      </c>
      <c r="B24" s="1">
        <v>189.76708057276099</v>
      </c>
      <c r="C24" s="1">
        <v>2.1584397655337231</v>
      </c>
      <c r="D24" s="1">
        <v>1538.3534052344667</v>
      </c>
      <c r="E24" s="1"/>
      <c r="F24" s="1">
        <v>1.401118577918966E-3</v>
      </c>
      <c r="G24" s="1">
        <v>0.99859888142208098</v>
      </c>
      <c r="H24" s="1"/>
      <c r="I24" s="1">
        <f t="shared" si="12"/>
        <v>0.26588618206794074</v>
      </c>
      <c r="J24" s="1">
        <f t="shared" si="13"/>
        <v>189.50119439069303</v>
      </c>
    </row>
    <row r="25" spans="1:10">
      <c r="A25" t="s">
        <v>29</v>
      </c>
      <c r="B25" s="1">
        <v>2.81718564977005</v>
      </c>
      <c r="C25" s="1">
        <v>4.9895000000000002E-2</v>
      </c>
      <c r="D25" s="1">
        <v>34.333793</v>
      </c>
      <c r="E25" s="1"/>
      <c r="F25" s="1">
        <v>1.4511241493349986E-3</v>
      </c>
      <c r="G25" s="1">
        <v>0.99854887585066499</v>
      </c>
      <c r="H25" s="1"/>
      <c r="I25" s="1">
        <f t="shared" si="12"/>
        <v>4.0880861295413294E-3</v>
      </c>
      <c r="J25" s="1">
        <f t="shared" si="13"/>
        <v>2.8130975636405084</v>
      </c>
    </row>
    <row r="26" spans="1:10">
      <c r="A26" t="s">
        <v>30</v>
      </c>
      <c r="B26" s="1">
        <v>0</v>
      </c>
      <c r="C26" s="1">
        <v>0.79831999999999992</v>
      </c>
      <c r="D26" s="1">
        <v>4.0487590000000004</v>
      </c>
      <c r="E26" s="1"/>
      <c r="F26" s="1">
        <v>0.16470125615860601</v>
      </c>
      <c r="G26" s="1">
        <v>0.83529874384139391</v>
      </c>
      <c r="H26" s="1"/>
      <c r="I26" s="1">
        <f t="shared" si="12"/>
        <v>0</v>
      </c>
      <c r="J26" s="1">
        <f t="shared" si="13"/>
        <v>0</v>
      </c>
    </row>
    <row r="27" spans="1:10">
      <c r="A27" t="s">
        <v>31</v>
      </c>
      <c r="B27" s="1">
        <v>15.0452057517185</v>
      </c>
      <c r="C27" s="1">
        <v>146.35617026272959</v>
      </c>
      <c r="D27" s="1">
        <v>106.87969673727041</v>
      </c>
      <c r="E27" s="1"/>
      <c r="F27" s="1">
        <v>0.57794408034123224</v>
      </c>
      <c r="G27" s="1">
        <v>0.42205591965876782</v>
      </c>
      <c r="H27" s="1"/>
      <c r="I27" s="1">
        <f t="shared" si="12"/>
        <v>8.6952876017215655</v>
      </c>
      <c r="J27" s="1">
        <f t="shared" si="13"/>
        <v>6.3499181499969346</v>
      </c>
    </row>
    <row r="28" spans="1:10">
      <c r="A28" t="s">
        <v>32</v>
      </c>
      <c r="B28" s="1">
        <v>63.5409034612413</v>
      </c>
      <c r="C28" s="1">
        <v>1114.69964</v>
      </c>
      <c r="D28" s="1">
        <v>256.26997299999999</v>
      </c>
      <c r="E28" s="1"/>
      <c r="F28" s="1">
        <v>0.8130739218652544</v>
      </c>
      <c r="G28" s="1">
        <v>0.18692607813474565</v>
      </c>
      <c r="H28" s="1"/>
      <c r="I28" s="1">
        <f t="shared" si="12"/>
        <v>51.663451576092982</v>
      </c>
      <c r="J28" s="1">
        <f t="shared" si="13"/>
        <v>11.877451885148322</v>
      </c>
    </row>
    <row r="29" spans="1:10">
      <c r="A29" t="s">
        <v>33</v>
      </c>
      <c r="B29" s="1">
        <v>288.85816090508899</v>
      </c>
      <c r="C29" s="1">
        <v>4146.1172649999999</v>
      </c>
      <c r="D29" s="1">
        <v>7.5663760000000009</v>
      </c>
      <c r="E29" s="1"/>
      <c r="F29" s="1">
        <v>0.99817839376949324</v>
      </c>
      <c r="G29" s="1">
        <v>1.8216062305068557E-3</v>
      </c>
      <c r="H29" s="1"/>
      <c r="I29" s="1">
        <f t="shared" si="12"/>
        <v>288.33197507945158</v>
      </c>
      <c r="J29" s="1">
        <f t="shared" si="13"/>
        <v>0.52618582563746197</v>
      </c>
    </row>
    <row r="30" spans="1:10">
      <c r="A30" t="s">
        <v>34</v>
      </c>
      <c r="B30" s="1">
        <v>17.7132848882062</v>
      </c>
      <c r="C30" s="1">
        <v>277.295704</v>
      </c>
      <c r="D30" s="1">
        <v>45.806593000000007</v>
      </c>
      <c r="E30" s="1"/>
      <c r="F30" s="1">
        <v>0.85822882280530488</v>
      </c>
      <c r="G30" s="1">
        <v>0.14177117719469509</v>
      </c>
      <c r="H30" s="1"/>
      <c r="I30" s="1">
        <f t="shared" si="12"/>
        <v>15.202051637620203</v>
      </c>
      <c r="J30" s="1">
        <f t="shared" si="13"/>
        <v>2.5112332505859962</v>
      </c>
    </row>
    <row r="31" spans="1:10">
      <c r="A31" t="s">
        <v>35</v>
      </c>
      <c r="B31" s="1">
        <v>39.462387929359302</v>
      </c>
      <c r="C31" s="1">
        <v>11.84879106032211</v>
      </c>
      <c r="D31" s="1">
        <v>173.81685193967789</v>
      </c>
      <c r="E31" s="1"/>
      <c r="F31" s="1">
        <v>6.381789796361037E-2</v>
      </c>
      <c r="G31" s="1">
        <v>0.93618210203638963</v>
      </c>
      <c r="H31" s="1"/>
      <c r="I31" s="1">
        <f t="shared" si="12"/>
        <v>2.5184066462762615</v>
      </c>
      <c r="J31" s="1">
        <f t="shared" si="13"/>
        <v>36.943981283083041</v>
      </c>
    </row>
    <row r="32" spans="1:10">
      <c r="A32" t="s">
        <v>36</v>
      </c>
      <c r="B32" s="1">
        <v>78.714778458710796</v>
      </c>
      <c r="C32" s="1">
        <v>2621.5546450000002</v>
      </c>
      <c r="D32" s="1">
        <v>15.185373999999999</v>
      </c>
      <c r="E32" s="1"/>
      <c r="F32" s="1">
        <v>0.99424085276114582</v>
      </c>
      <c r="G32" s="1">
        <v>5.7591472388541154E-3</v>
      </c>
      <c r="H32" s="1"/>
      <c r="I32" s="1">
        <f t="shared" si="12"/>
        <v>78.261448459693298</v>
      </c>
      <c r="J32" s="1">
        <f t="shared" si="13"/>
        <v>0.45332999901749765</v>
      </c>
    </row>
    <row r="33" spans="1:10">
      <c r="A33" t="s">
        <v>37</v>
      </c>
      <c r="B33" s="1">
        <v>242.52332835471901</v>
      </c>
      <c r="C33" s="1">
        <v>3769.9801650000004</v>
      </c>
      <c r="D33" s="1">
        <v>173.03795799999997</v>
      </c>
      <c r="E33" s="1"/>
      <c r="F33" s="1">
        <v>0.95611535311221296</v>
      </c>
      <c r="G33" s="1">
        <v>4.3884646887787072E-2</v>
      </c>
      <c r="H33" s="1"/>
      <c r="I33" s="1">
        <f t="shared" si="12"/>
        <v>231.88027772782135</v>
      </c>
      <c r="J33" s="1">
        <f t="shared" si="13"/>
        <v>10.643050626897683</v>
      </c>
    </row>
    <row r="34" spans="1:10">
      <c r="A34" t="s">
        <v>38</v>
      </c>
      <c r="B34" s="1">
        <v>21.950923406710899</v>
      </c>
      <c r="C34" s="1">
        <v>1216.250409</v>
      </c>
      <c r="D34" s="1">
        <v>6.8243019999999994</v>
      </c>
      <c r="E34" s="1"/>
      <c r="F34" s="1">
        <v>0.99442037192117205</v>
      </c>
      <c r="G34" s="1">
        <v>5.5796280788279655E-3</v>
      </c>
      <c r="H34" s="1"/>
      <c r="I34" s="1">
        <f t="shared" si="12"/>
        <v>21.828445418114612</v>
      </c>
      <c r="J34" s="1">
        <f t="shared" si="13"/>
        <v>0.12247798859628616</v>
      </c>
    </row>
    <row r="35" spans="1:10">
      <c r="A35" t="s">
        <v>39</v>
      </c>
      <c r="B35" s="1">
        <v>180.58328130907501</v>
      </c>
      <c r="C35" s="1">
        <v>4587.9351140000008</v>
      </c>
      <c r="D35" s="1">
        <v>15.470228000000002</v>
      </c>
      <c r="E35" s="1"/>
      <c r="F35" s="1">
        <v>0.99663939478480101</v>
      </c>
      <c r="G35" s="1">
        <v>3.3606052151989702E-3</v>
      </c>
      <c r="H35" s="1"/>
      <c r="I35" s="1">
        <f t="shared" si="12"/>
        <v>179.97641219212997</v>
      </c>
      <c r="J35" s="1">
        <f t="shared" si="13"/>
        <v>0.60686911694502021</v>
      </c>
    </row>
    <row r="36" spans="1:10">
      <c r="A36" t="s">
        <v>40</v>
      </c>
      <c r="B36" s="1">
        <v>43.1188324530331</v>
      </c>
      <c r="C36" s="1">
        <v>2.342292</v>
      </c>
      <c r="D36" s="1">
        <v>539.05940199999998</v>
      </c>
      <c r="E36" s="1"/>
      <c r="F36" s="1">
        <v>4.3263477487382965E-3</v>
      </c>
      <c r="G36" s="1">
        <v>0.99567365225126159</v>
      </c>
      <c r="H36" s="1"/>
      <c r="I36" s="1">
        <f t="shared" si="12"/>
        <v>0.18654706371140356</v>
      </c>
      <c r="J36" s="1">
        <f t="shared" si="13"/>
        <v>42.932285389321692</v>
      </c>
    </row>
    <row r="37" spans="1:10">
      <c r="A37" t="s">
        <v>41</v>
      </c>
      <c r="B37" s="1">
        <v>5.8555222043664203</v>
      </c>
      <c r="C37" s="1">
        <v>0.89176200000000017</v>
      </c>
      <c r="D37" s="1">
        <v>57.329473</v>
      </c>
      <c r="E37" s="1"/>
      <c r="F37" s="1">
        <v>1.5316782613766268E-2</v>
      </c>
      <c r="G37" s="1">
        <v>0.98468321738623377</v>
      </c>
      <c r="H37" s="1"/>
      <c r="I37" s="1">
        <f t="shared" si="12"/>
        <v>8.968776069436192E-2</v>
      </c>
      <c r="J37" s="1">
        <f t="shared" si="13"/>
        <v>5.765834443672059</v>
      </c>
    </row>
    <row r="38" spans="1:10">
      <c r="A38" t="s">
        <v>42</v>
      </c>
      <c r="B38" s="1">
        <v>70.546062307333798</v>
      </c>
      <c r="C38" s="1">
        <v>3.9916E-2</v>
      </c>
      <c r="D38" s="1">
        <v>669.19297300000005</v>
      </c>
      <c r="E38" s="1"/>
      <c r="F38" s="1">
        <v>5.964440877919854E-5</v>
      </c>
      <c r="G38" s="1">
        <v>0.99994035559122085</v>
      </c>
      <c r="H38" s="1"/>
      <c r="I38" s="1">
        <f t="shared" si="12"/>
        <v>4.2076781780214269E-3</v>
      </c>
      <c r="J38" s="1">
        <f t="shared" si="13"/>
        <v>70.541854629155779</v>
      </c>
    </row>
    <row r="39" spans="1:10">
      <c r="A39" t="s">
        <v>43</v>
      </c>
      <c r="B39" s="1">
        <v>55.866802254059799</v>
      </c>
      <c r="C39" s="1">
        <v>325.34442799999999</v>
      </c>
      <c r="D39" s="1">
        <v>190.26178500000003</v>
      </c>
      <c r="E39" s="1"/>
      <c r="F39" s="1">
        <v>0.6309940023938384</v>
      </c>
      <c r="G39" s="1">
        <v>0.36900599760616154</v>
      </c>
      <c r="H39" s="1"/>
      <c r="I39" s="1">
        <f t="shared" si="12"/>
        <v>35.251617155234307</v>
      </c>
      <c r="J39" s="1">
        <f t="shared" si="13"/>
        <v>20.615185098825489</v>
      </c>
    </row>
    <row r="40" spans="1:10">
      <c r="A40" t="s">
        <v>44</v>
      </c>
      <c r="B40" s="1">
        <v>12.9104369096722</v>
      </c>
      <c r="C40" s="1">
        <v>9.0700000000000004E-4</v>
      </c>
      <c r="D40" s="1">
        <v>127.295755</v>
      </c>
      <c r="E40" s="1"/>
      <c r="F40" s="1">
        <v>7.1250886374381133E-6</v>
      </c>
      <c r="G40" s="1">
        <v>0.99999287491136257</v>
      </c>
      <c r="H40" s="1"/>
      <c r="I40" s="1">
        <f t="shared" si="12"/>
        <v>9.1988007329467017E-5</v>
      </c>
      <c r="J40" s="1">
        <f t="shared" si="13"/>
        <v>12.910344921664871</v>
      </c>
    </row>
    <row r="41" spans="1:10">
      <c r="A41" t="s">
        <v>45</v>
      </c>
      <c r="B41" s="1">
        <v>1.1410777212387599</v>
      </c>
      <c r="C41" s="1">
        <v>29.416552000000003</v>
      </c>
      <c r="D41" s="1">
        <v>1.2124489999999999</v>
      </c>
      <c r="E41" s="1"/>
      <c r="F41" s="1">
        <v>0.96041500014969472</v>
      </c>
      <c r="G41" s="1">
        <v>3.9584999850305266E-2</v>
      </c>
      <c r="H41" s="1"/>
      <c r="I41" s="1">
        <f t="shared" si="12"/>
        <v>1.095908159814337</v>
      </c>
      <c r="J41" s="1">
        <f t="shared" si="13"/>
        <v>4.5169561424422987E-2</v>
      </c>
    </row>
    <row r="42" spans="1:10">
      <c r="A42" t="s">
        <v>46</v>
      </c>
      <c r="B42" s="1">
        <v>13.161840792054599</v>
      </c>
      <c r="C42" s="1">
        <v>3.092748583975657</v>
      </c>
      <c r="D42" s="1">
        <v>189.02437641602435</v>
      </c>
      <c r="E42" s="1"/>
      <c r="F42" s="1">
        <v>1.609824519274717E-2</v>
      </c>
      <c r="G42" s="1">
        <v>0.98390175480725284</v>
      </c>
      <c r="H42" s="1"/>
      <c r="I42" s="1">
        <f t="shared" si="12"/>
        <v>0.21188254025839656</v>
      </c>
      <c r="J42" s="1">
        <f t="shared" si="13"/>
        <v>12.949958251796202</v>
      </c>
    </row>
    <row r="43" spans="1:10">
      <c r="A43" t="s">
        <v>47</v>
      </c>
      <c r="B43" s="1">
        <v>319.48577482032698</v>
      </c>
      <c r="C43" s="1">
        <v>204.80070635478398</v>
      </c>
      <c r="D43" s="1">
        <v>5675.5477316452161</v>
      </c>
      <c r="E43" s="1"/>
      <c r="F43" s="1">
        <v>3.4827988258539312E-2</v>
      </c>
      <c r="G43" s="1">
        <v>0.96517201174146072</v>
      </c>
      <c r="H43" s="1"/>
      <c r="I43" s="1">
        <f t="shared" si="12"/>
        <v>11.127046814212683</v>
      </c>
      <c r="J43" s="1">
        <f t="shared" si="13"/>
        <v>308.35872800611429</v>
      </c>
    </row>
    <row r="44" spans="1:10">
      <c r="A44" t="s">
        <v>48</v>
      </c>
      <c r="B44" s="1">
        <v>185.47756278153901</v>
      </c>
      <c r="C44" s="1">
        <v>4239.0054289999998</v>
      </c>
      <c r="D44" s="1">
        <v>18.684845999999997</v>
      </c>
      <c r="E44" s="1"/>
      <c r="F44" s="1">
        <v>0.99561150652274721</v>
      </c>
      <c r="G44" s="1">
        <v>4.3884934772527567E-3</v>
      </c>
      <c r="H44" s="1"/>
      <c r="I44" s="1">
        <f t="shared" si="12"/>
        <v>184.66359570709548</v>
      </c>
      <c r="J44" s="1">
        <f t="shared" si="13"/>
        <v>0.81396707444352256</v>
      </c>
    </row>
    <row r="45" spans="1:10">
      <c r="A45" t="s">
        <v>49</v>
      </c>
      <c r="B45" s="1">
        <v>1248.9112930689</v>
      </c>
      <c r="C45" s="1" t="s">
        <v>13</v>
      </c>
      <c r="D45" s="1" t="s">
        <v>13</v>
      </c>
      <c r="E45" s="1"/>
      <c r="F45" s="1" t="s">
        <v>13</v>
      </c>
      <c r="G45" s="1" t="s">
        <v>13</v>
      </c>
      <c r="H45" s="1"/>
      <c r="I45" s="1" t="s">
        <v>13</v>
      </c>
      <c r="J45" s="1">
        <f>B45</f>
        <v>1248.9112930689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8"/>
  <sheetViews>
    <sheetView workbookViewId="0">
      <selection activeCell="A2" sqref="A2"/>
    </sheetView>
  </sheetViews>
  <sheetFormatPr defaultRowHeight="15"/>
  <sheetData>
    <row r="1" spans="1:2">
      <c r="A1" t="s">
        <v>121</v>
      </c>
    </row>
    <row r="3" spans="1:2">
      <c r="A3" s="1" t="s">
        <v>50</v>
      </c>
      <c r="B3" s="1">
        <v>41.443078999999997</v>
      </c>
    </row>
    <row r="4" spans="1:2">
      <c r="A4" s="1" t="s">
        <v>51</v>
      </c>
      <c r="B4" s="1">
        <v>210.120237</v>
      </c>
    </row>
    <row r="5" spans="1:2">
      <c r="A5" s="1" t="s">
        <v>52</v>
      </c>
      <c r="B5" s="1">
        <v>27.549213999999999</v>
      </c>
    </row>
    <row r="6" spans="1:2">
      <c r="A6" s="1" t="s">
        <v>53</v>
      </c>
      <c r="B6" s="1">
        <v>26.42728</v>
      </c>
    </row>
    <row r="7" spans="1:2">
      <c r="A7" s="1" t="s">
        <v>54</v>
      </c>
      <c r="B7" s="1">
        <v>167.45331100000001</v>
      </c>
    </row>
    <row r="8" spans="1:2">
      <c r="A8" s="1" t="s">
        <v>55</v>
      </c>
      <c r="B8" s="1">
        <v>1981.252592</v>
      </c>
    </row>
    <row r="9" spans="1:2">
      <c r="A9" s="1" t="s">
        <v>56</v>
      </c>
      <c r="B9" s="1">
        <v>23.496231000000002</v>
      </c>
    </row>
    <row r="10" spans="1:2">
      <c r="A10" s="1" t="s">
        <v>57</v>
      </c>
      <c r="B10" s="1">
        <v>24.407843</v>
      </c>
    </row>
    <row r="11" spans="1:2">
      <c r="A11" s="1" t="s">
        <v>58</v>
      </c>
      <c r="B11" s="1">
        <v>60.283354000000003</v>
      </c>
    </row>
    <row r="12" spans="1:2">
      <c r="A12" s="1" t="s">
        <v>59</v>
      </c>
      <c r="B12" s="1">
        <v>231.83395999999999</v>
      </c>
    </row>
    <row r="13" spans="1:2">
      <c r="A13" s="1" t="s">
        <v>60</v>
      </c>
      <c r="B13" s="1">
        <v>118.81090399999999</v>
      </c>
    </row>
    <row r="14" spans="1:2">
      <c r="A14" s="1" t="s">
        <v>61</v>
      </c>
      <c r="B14" s="1">
        <v>27.668557</v>
      </c>
    </row>
    <row r="15" spans="1:2">
      <c r="A15" s="1" t="s">
        <v>62</v>
      </c>
      <c r="B15" s="1">
        <v>167.25305700000001</v>
      </c>
    </row>
    <row r="16" spans="1:2">
      <c r="A16" s="1" t="s">
        <v>63</v>
      </c>
      <c r="B16" s="1">
        <v>224.95780300000001</v>
      </c>
    </row>
    <row r="17" spans="1:2">
      <c r="A17" s="1" t="s">
        <v>64</v>
      </c>
      <c r="B17" s="1">
        <v>4796.8423439999997</v>
      </c>
    </row>
    <row r="18" spans="1:2">
      <c r="A18" s="1" t="s">
        <v>65</v>
      </c>
      <c r="B18" s="1">
        <v>2.5372059999999999</v>
      </c>
    </row>
    <row r="19" spans="1:2">
      <c r="A19" s="1" t="s">
        <v>66</v>
      </c>
      <c r="B19" s="1">
        <v>12.759418</v>
      </c>
    </row>
    <row r="20" spans="1:2">
      <c r="A20" s="1" t="s">
        <v>67</v>
      </c>
      <c r="B20" s="1">
        <v>55.667470000000002</v>
      </c>
    </row>
    <row r="21" spans="1:2">
      <c r="A21" s="1" t="s">
        <v>68</v>
      </c>
      <c r="B21" s="1">
        <v>270.40320800000001</v>
      </c>
    </row>
    <row r="22" spans="1:2">
      <c r="A22" s="1" t="s">
        <v>69</v>
      </c>
      <c r="B22" s="1">
        <v>4371.1166169999997</v>
      </c>
    </row>
    <row r="23" spans="1:2">
      <c r="A23" s="1" t="s">
        <v>70</v>
      </c>
      <c r="B23" s="1">
        <v>71.477155999999994</v>
      </c>
    </row>
    <row r="24" spans="1:2">
      <c r="A24" s="1" t="s">
        <v>71</v>
      </c>
      <c r="B24" s="1">
        <v>47.542214999999999</v>
      </c>
    </row>
    <row r="25" spans="1:2">
      <c r="A25" s="1" t="s">
        <v>72</v>
      </c>
      <c r="B25" s="1">
        <v>66.729973000000001</v>
      </c>
    </row>
    <row r="26" spans="1:2">
      <c r="A26" s="1" t="s">
        <v>73</v>
      </c>
      <c r="B26" s="1">
        <v>15.027592</v>
      </c>
    </row>
    <row r="27" spans="1:2">
      <c r="A27" s="1" t="s">
        <v>74</v>
      </c>
      <c r="B27" s="1">
        <v>224.353587</v>
      </c>
    </row>
    <row r="28" spans="1:2">
      <c r="A28" s="1" t="s">
        <v>75</v>
      </c>
      <c r="B28" s="1">
        <v>159.95796999999999</v>
      </c>
    </row>
    <row r="29" spans="1:2">
      <c r="A29" s="1" t="s">
        <v>76</v>
      </c>
      <c r="B29" s="1">
        <v>39.552441999999999</v>
      </c>
    </row>
    <row r="30" spans="1:2">
      <c r="A30" s="1" t="s">
        <v>77</v>
      </c>
      <c r="B30" s="1">
        <v>18.808771</v>
      </c>
    </row>
    <row r="31" spans="1:2">
      <c r="A31" s="1" t="s">
        <v>78</v>
      </c>
      <c r="B31" s="1">
        <v>773.01937999999996</v>
      </c>
    </row>
    <row r="32" spans="1:2">
      <c r="A32" s="1" t="s">
        <v>79</v>
      </c>
      <c r="B32" s="1">
        <v>62.575318000000003</v>
      </c>
    </row>
    <row r="33" spans="1:2">
      <c r="A33" s="1" t="s">
        <v>80</v>
      </c>
      <c r="B33" s="1">
        <v>64.018628000000007</v>
      </c>
    </row>
    <row r="34" spans="1:2">
      <c r="A34" s="1" t="s">
        <v>81</v>
      </c>
      <c r="B34" s="1">
        <v>14.215978</v>
      </c>
    </row>
    <row r="35" spans="1:2">
      <c r="A35" s="1" t="s">
        <v>82</v>
      </c>
      <c r="B35" s="1">
        <v>13.445995</v>
      </c>
    </row>
    <row r="36" spans="1:2">
      <c r="A36" s="1" t="s">
        <v>83</v>
      </c>
      <c r="B36" s="1">
        <v>278.99314399999997</v>
      </c>
    </row>
    <row r="37" spans="1:2">
      <c r="A37" s="1" t="s">
        <v>84</v>
      </c>
      <c r="B37" s="1">
        <v>193.29495600000001</v>
      </c>
    </row>
    <row r="38" spans="1:2">
      <c r="A38" t="s">
        <v>85</v>
      </c>
      <c r="B38" s="1">
        <v>520.45254199999999</v>
      </c>
    </row>
    <row r="39" spans="1:2">
      <c r="A39" t="s">
        <v>86</v>
      </c>
      <c r="B39" s="1">
        <v>284.01358499999998</v>
      </c>
    </row>
    <row r="40" spans="1:2">
      <c r="A40" t="s">
        <v>87</v>
      </c>
      <c r="B40" s="1">
        <v>3.6464729999999999</v>
      </c>
    </row>
    <row r="41" spans="1:2">
      <c r="A41" t="s">
        <v>88</v>
      </c>
      <c r="B41" s="1">
        <v>4.7678380000000002</v>
      </c>
    </row>
    <row r="42" spans="1:2">
      <c r="A42" t="s">
        <v>89</v>
      </c>
      <c r="B42" s="1">
        <v>9.866778</v>
      </c>
    </row>
    <row r="43" spans="1:2">
      <c r="A43" t="s">
        <v>90</v>
      </c>
      <c r="B43" s="1">
        <v>5.053191</v>
      </c>
    </row>
    <row r="44" spans="1:2">
      <c r="A44" t="s">
        <v>91</v>
      </c>
      <c r="B44" s="1">
        <v>1596.1770710000001</v>
      </c>
    </row>
    <row r="45" spans="1:2">
      <c r="A45" t="s">
        <v>92</v>
      </c>
      <c r="B45" s="1">
        <v>305.65273500000001</v>
      </c>
    </row>
    <row r="46" spans="1:2">
      <c r="A46" t="s">
        <v>93</v>
      </c>
      <c r="B46" s="1">
        <v>11.253189000000001</v>
      </c>
    </row>
    <row r="47" spans="1:2">
      <c r="A47" t="s">
        <v>94</v>
      </c>
      <c r="B47" s="1">
        <v>1.0088280000000001</v>
      </c>
    </row>
    <row r="48" spans="1:2">
      <c r="A48" t="s">
        <v>95</v>
      </c>
      <c r="B48" s="1">
        <v>1064.4391639999999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OFLs by region </vt:lpstr>
      <vt:lpstr>Revised DCAC estimates</vt:lpstr>
      <vt:lpstr>OLD OFLs by region</vt:lpstr>
      <vt:lpstr>Coastwide</vt:lpstr>
    </vt:vector>
  </TitlesOfParts>
  <Company>NOAA Fisheries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EJD</dc:creator>
  <cp:lastModifiedBy>DeVo</cp:lastModifiedBy>
  <dcterms:created xsi:type="dcterms:W3CDTF">2011-08-29T20:57:24Z</dcterms:created>
  <dcterms:modified xsi:type="dcterms:W3CDTF">2011-08-29T21:29:56Z</dcterms:modified>
</cp:coreProperties>
</file>